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hiagonogueira\Downloads\"/>
    </mc:Choice>
  </mc:AlternateContent>
  <bookViews>
    <workbookView xWindow="0" yWindow="0" windowWidth="21570" windowHeight="8085" tabRatio="500"/>
  </bookViews>
  <sheets>
    <sheet name="TOTAL ANUAL DA PROPOSTA" sheetId="1" r:id="rId1"/>
    <sheet name="Assistente Social - Sem Vale" sheetId="8" r:id="rId2"/>
    <sheet name="Pedagogo" sheetId="11" r:id="rId3"/>
    <sheet name="Remuneração" sheetId="10" r:id="rId4"/>
    <sheet name="MEM. ENCARG. SOCIAIS" sheetId="2" r:id="rId5"/>
    <sheet name="Vale Transporte" sheetId="9" r:id="rId6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" i="8" l="1"/>
  <c r="D3" i="9" l="1"/>
  <c r="D4" i="9"/>
  <c r="B4" i="9"/>
  <c r="C4" i="9" s="1"/>
  <c r="E4" i="9" s="1"/>
  <c r="B3" i="9"/>
  <c r="C3" i="9" s="1"/>
  <c r="E62" i="11"/>
  <c r="E62" i="8"/>
  <c r="E6" i="11"/>
  <c r="E61" i="11" s="1"/>
  <c r="E68" i="11" s="1"/>
  <c r="D83" i="11"/>
  <c r="D40" i="11"/>
  <c r="D32" i="11"/>
  <c r="D29" i="11"/>
  <c r="D25" i="11"/>
  <c r="D22" i="11"/>
  <c r="D3" i="10"/>
  <c r="D2" i="10"/>
  <c r="C3" i="10"/>
  <c r="E3" i="10" s="1"/>
  <c r="C2" i="10"/>
  <c r="E2" i="10" s="1"/>
  <c r="D83" i="8"/>
  <c r="E68" i="8"/>
  <c r="D40" i="8"/>
  <c r="E39" i="8"/>
  <c r="E38" i="8"/>
  <c r="E37" i="8"/>
  <c r="E36" i="8"/>
  <c r="D32" i="8"/>
  <c r="E32" i="8" s="1"/>
  <c r="E31" i="8"/>
  <c r="E30" i="8"/>
  <c r="D29" i="8"/>
  <c r="E29" i="8" s="1"/>
  <c r="E28" i="8"/>
  <c r="E27" i="8"/>
  <c r="E26" i="8"/>
  <c r="D25" i="8"/>
  <c r="D22" i="8"/>
  <c r="E21" i="8"/>
  <c r="E20" i="8"/>
  <c r="E19" i="8"/>
  <c r="E18" i="8"/>
  <c r="E17" i="8"/>
  <c r="E16" i="8"/>
  <c r="E15" i="8"/>
  <c r="E14" i="8"/>
  <c r="E7" i="8"/>
  <c r="B49" i="2"/>
  <c r="B45" i="2"/>
  <c r="B37" i="2"/>
  <c r="B23" i="2"/>
  <c r="B12" i="2"/>
  <c r="D9" i="1"/>
  <c r="E40" i="8" l="1"/>
  <c r="E22" i="8"/>
  <c r="E3" i="9"/>
  <c r="E39" i="11"/>
  <c r="E38" i="11"/>
  <c r="E37" i="11"/>
  <c r="E36" i="11"/>
  <c r="E31" i="11"/>
  <c r="E30" i="11"/>
  <c r="E28" i="11"/>
  <c r="E27" i="11"/>
  <c r="E26" i="11"/>
  <c r="E21" i="11"/>
  <c r="E20" i="11"/>
  <c r="E19" i="11"/>
  <c r="E18" i="11"/>
  <c r="E17" i="11"/>
  <c r="E16" i="11"/>
  <c r="E15" i="11"/>
  <c r="E14" i="11"/>
  <c r="E22" i="11" s="1"/>
  <c r="E7" i="11"/>
  <c r="D47" i="11"/>
  <c r="D33" i="11"/>
  <c r="E25" i="11"/>
  <c r="E29" i="11"/>
  <c r="E32" i="11"/>
  <c r="D47" i="8"/>
  <c r="D33" i="8"/>
  <c r="E25" i="8"/>
  <c r="E40" i="11" l="1"/>
  <c r="D43" i="11"/>
  <c r="E33" i="11"/>
  <c r="D48" i="11"/>
  <c r="E47" i="11"/>
  <c r="E48" i="11" s="1"/>
  <c r="D43" i="8"/>
  <c r="E33" i="8"/>
  <c r="D48" i="8"/>
  <c r="E47" i="8"/>
  <c r="E48" i="8" s="1"/>
  <c r="D44" i="11" l="1"/>
  <c r="D51" i="11" s="1"/>
  <c r="E51" i="11" s="1"/>
  <c r="E53" i="11" s="1"/>
  <c r="E70" i="11" s="1"/>
  <c r="E43" i="11"/>
  <c r="E44" i="11" s="1"/>
  <c r="D44" i="8"/>
  <c r="D51" i="8" s="1"/>
  <c r="E51" i="8" s="1"/>
  <c r="E53" i="8" s="1"/>
  <c r="E70" i="8" s="1"/>
  <c r="E43" i="8"/>
  <c r="E44" i="8" s="1"/>
  <c r="E73" i="11" l="1"/>
  <c r="E73" i="8"/>
  <c r="E74" i="8" l="1"/>
  <c r="E75" i="8" s="1"/>
  <c r="E77" i="8" s="1"/>
  <c r="E74" i="11"/>
  <c r="E75" i="11" s="1"/>
  <c r="E77" i="11" s="1"/>
  <c r="F8" i="1" l="1"/>
  <c r="E85" i="11"/>
  <c r="B3" i="1" s="1"/>
  <c r="F7" i="1"/>
  <c r="H7" i="1" s="1"/>
  <c r="E85" i="8"/>
  <c r="G7" i="1"/>
  <c r="E87" i="11"/>
  <c r="E82" i="11"/>
  <c r="E81" i="11"/>
  <c r="E80" i="11"/>
  <c r="E83" i="11"/>
  <c r="H8" i="1" l="1"/>
  <c r="H9" i="1" s="1"/>
  <c r="G8" i="1"/>
  <c r="G9" i="1" s="1"/>
  <c r="F9" i="1"/>
  <c r="L5" i="1" s="1"/>
  <c r="B2" i="1"/>
  <c r="E87" i="8"/>
  <c r="E81" i="8"/>
  <c r="E80" i="8"/>
  <c r="E82" i="8"/>
  <c r="E83" i="8"/>
</calcChain>
</file>

<file path=xl/sharedStrings.xml><?xml version="1.0" encoding="utf-8"?>
<sst xmlns="http://schemas.openxmlformats.org/spreadsheetml/2006/main" count="354" uniqueCount="185">
  <si>
    <t>TABELA I</t>
  </si>
  <si>
    <t>LOTE ÚNICO</t>
  </si>
  <si>
    <t>POLO REGIONAL </t>
  </si>
  <si>
    <t>CIDADES</t>
  </si>
  <si>
    <t>POSTOS</t>
  </si>
  <si>
    <t>QUANTIDADE PARA REGISTRO</t>
  </si>
  <si>
    <t>VALOR DO POSTO</t>
  </si>
  <si>
    <t>TOTAL MENSAL</t>
  </si>
  <si>
    <t>TOTAL ANUAL</t>
  </si>
  <si>
    <t>TOTAL 17 MESES</t>
  </si>
  <si>
    <t>1.1 - TERESINA</t>
  </si>
  <si>
    <t>1 Assistente Social</t>
  </si>
  <si>
    <t>Pedagogo</t>
  </si>
  <si>
    <t>TOTAL</t>
  </si>
  <si>
    <t>-</t>
  </si>
  <si>
    <t>Posto/Função:</t>
  </si>
  <si>
    <t>Assistente Social - MPPI</t>
  </si>
  <si>
    <t>Quantidade</t>
  </si>
  <si>
    <t>I</t>
  </si>
  <si>
    <t>REMUNERAÇÃO BASE</t>
  </si>
  <si>
    <t>VALOR (R$)</t>
  </si>
  <si>
    <t>Remuneração Base</t>
  </si>
  <si>
    <t>MÓDULO I</t>
  </si>
  <si>
    <t>II</t>
  </si>
  <si>
    <r>
      <rPr>
        <b/>
        <sz val="10"/>
        <color rgb="FF000000"/>
        <rFont val="Calibri"/>
        <charset val="1"/>
      </rPr>
      <t>ENCARGOS SOCIAIS E PROVISÕES DOS ENCARGOS TRABALHISTAS</t>
    </r>
    <r>
      <rPr>
        <sz val="10"/>
        <color rgb="FF000000"/>
        <rFont val="Calibri"/>
        <charset val="1"/>
      </rPr>
      <t xml:space="preserve"> (incidentes sobre o valor da remuneração)</t>
    </r>
  </si>
  <si>
    <t>GRUPO A - OBRIGAÇÕES SOCIAIS</t>
  </si>
  <si>
    <t>PERCENTUAL</t>
  </si>
  <si>
    <t>A1 -</t>
  </si>
  <si>
    <t>INSS</t>
  </si>
  <si>
    <t>A2 -</t>
  </si>
  <si>
    <t>SESC</t>
  </si>
  <si>
    <t>A3 -</t>
  </si>
  <si>
    <t xml:space="preserve">SENAC </t>
  </si>
  <si>
    <t>A4 -</t>
  </si>
  <si>
    <t>SEBRAE</t>
  </si>
  <si>
    <t>A5 -</t>
  </si>
  <si>
    <t>INCRA</t>
  </si>
  <si>
    <t>A6 -</t>
  </si>
  <si>
    <t>Salário Educação</t>
  </si>
  <si>
    <t>A7 -</t>
  </si>
  <si>
    <t>FGTS</t>
  </si>
  <si>
    <t>A8 -</t>
  </si>
  <si>
    <t>Riscos Ambientais do Trabalho (RAT) x Fator Acidentário de Prevenção [FAP (3%)]</t>
  </si>
  <si>
    <t>Percentual ajustável de acordo com a realidade do licitante</t>
  </si>
  <si>
    <t>TOTAL DO GRUPO A</t>
  </si>
  <si>
    <t>GRUPO B - OBRIGAÇÕES TRABALHISTAS</t>
  </si>
  <si>
    <t>B1 -</t>
  </si>
  <si>
    <r>
      <rPr>
        <sz val="10"/>
        <color rgb="FF000000"/>
        <rFont val="Calibri"/>
        <charset val="1"/>
      </rPr>
      <t xml:space="preserve">13° Salário  </t>
    </r>
    <r>
      <rPr>
        <b/>
        <sz val="10"/>
        <color rgb="FF000000"/>
        <rFont val="Calibri"/>
        <charset val="1"/>
      </rPr>
      <t>[(1/12)*100]</t>
    </r>
  </si>
  <si>
    <t>B2 -</t>
  </si>
  <si>
    <t>Férias e abono de férias</t>
  </si>
  <si>
    <t xml:space="preserve">B3 - </t>
  </si>
  <si>
    <r>
      <rPr>
        <sz val="10"/>
        <color rgb="FF000000"/>
        <rFont val="Calibri"/>
        <charset val="1"/>
      </rPr>
      <t xml:space="preserve">Auxílio Doença </t>
    </r>
    <r>
      <rPr>
        <b/>
        <sz val="10"/>
        <color rgb="FF000000"/>
        <rFont val="Calibri"/>
        <charset val="1"/>
      </rPr>
      <t>[(((10/30)/12)x100)]</t>
    </r>
  </si>
  <si>
    <t>B4 -</t>
  </si>
  <si>
    <r>
      <rPr>
        <sz val="10"/>
        <color rgb="FF000000"/>
        <rFont val="Calibri"/>
        <charset val="1"/>
      </rPr>
      <t xml:space="preserve">Licença Maternidade </t>
    </r>
    <r>
      <rPr>
        <b/>
        <sz val="10"/>
        <color rgb="FF000000"/>
        <rFont val="Calibri"/>
        <charset val="1"/>
      </rPr>
      <t>(((120/365)*0,02)*100)</t>
    </r>
  </si>
  <si>
    <t xml:space="preserve">B5 - </t>
  </si>
  <si>
    <r>
      <rPr>
        <sz val="10"/>
        <color rgb="FF000000"/>
        <rFont val="Calibri"/>
        <charset val="1"/>
      </rPr>
      <t xml:space="preserve">Licença Paternidade </t>
    </r>
    <r>
      <rPr>
        <b/>
        <sz val="10"/>
        <color rgb="FF000000"/>
        <rFont val="Calibri"/>
        <charset val="1"/>
      </rPr>
      <t>[(((5/30)/12)*0,015)*100]</t>
    </r>
  </si>
  <si>
    <t xml:space="preserve">B6 - </t>
  </si>
  <si>
    <r>
      <rPr>
        <sz val="10"/>
        <color rgb="FF000000"/>
        <rFont val="Calibri"/>
        <charset val="1"/>
      </rPr>
      <t xml:space="preserve">Faltas legais </t>
    </r>
    <r>
      <rPr>
        <b/>
        <sz val="10"/>
        <color rgb="FF000000"/>
        <rFont val="Calibri"/>
        <charset val="1"/>
      </rPr>
      <t>[((5/30)/12)*100]</t>
    </r>
  </si>
  <si>
    <t>B7 -</t>
  </si>
  <si>
    <r>
      <rPr>
        <sz val="10"/>
        <color rgb="FF000000"/>
        <rFont val="Calibri"/>
        <charset val="1"/>
      </rPr>
      <t xml:space="preserve">Acidente de Trabalho </t>
    </r>
    <r>
      <rPr>
        <b/>
        <sz val="10"/>
        <color rgb="FF000000"/>
        <rFont val="Calibri"/>
        <charset val="1"/>
      </rPr>
      <t>[(((15/30)/12)*0,1)*100]</t>
    </r>
  </si>
  <si>
    <t xml:space="preserve">B8 - </t>
  </si>
  <si>
    <r>
      <rPr>
        <sz val="10"/>
        <color rgb="FF000000"/>
        <rFont val="Calibri"/>
        <charset val="1"/>
      </rPr>
      <t xml:space="preserve">Aviso Prévio Trabalhado </t>
    </r>
    <r>
      <rPr>
        <b/>
        <sz val="10"/>
        <color rgb="FF000000"/>
        <rFont val="Calibri"/>
        <charset val="1"/>
      </rPr>
      <t>[(((7/30/12)))*100]</t>
    </r>
  </si>
  <si>
    <t>TOTAL DO GRUPO B</t>
  </si>
  <si>
    <t>GRUPO C - INDENIZAÇÕES</t>
  </si>
  <si>
    <t xml:space="preserve"> C1 - </t>
  </si>
  <si>
    <r>
      <rPr>
        <sz val="10"/>
        <color rgb="FF000000"/>
        <rFont val="Calibri"/>
        <charset val="1"/>
      </rPr>
      <t xml:space="preserve">Aviso Prévio indenizado </t>
    </r>
    <r>
      <rPr>
        <b/>
        <sz val="10"/>
        <color rgb="FF000000"/>
        <rFont val="Calibri"/>
        <charset val="1"/>
      </rPr>
      <t>[(50%*(1/12))*100]</t>
    </r>
  </si>
  <si>
    <t>C2 -</t>
  </si>
  <si>
    <r>
      <rPr>
        <sz val="10"/>
        <color rgb="FF000000"/>
        <rFont val="Calibri"/>
        <charset val="1"/>
      </rPr>
      <t xml:space="preserve">Indenização Adicional </t>
    </r>
    <r>
      <rPr>
        <b/>
        <sz val="10"/>
        <color rgb="FF000000"/>
        <rFont val="Calibri"/>
        <charset val="1"/>
      </rPr>
      <t>[(1%*(1/12))*100]</t>
    </r>
  </si>
  <si>
    <t xml:space="preserve"> C3 - </t>
  </si>
  <si>
    <r>
      <rPr>
        <sz val="10"/>
        <color rgb="FF000000"/>
        <rFont val="Calibri"/>
        <charset val="1"/>
      </rPr>
      <t xml:space="preserve">FGTS nas rescisões sem justa causa </t>
    </r>
    <r>
      <rPr>
        <b/>
        <sz val="10"/>
        <color rgb="FF000000"/>
        <rFont val="Calibri"/>
        <charset val="1"/>
      </rPr>
      <t>[(1x0,40 x 0,08 x 100)]</t>
    </r>
  </si>
  <si>
    <t xml:space="preserve"> C4 - </t>
  </si>
  <si>
    <r>
      <rPr>
        <sz val="10"/>
        <color rgb="FF000000"/>
        <rFont val="Calibri"/>
        <charset val="1"/>
      </rPr>
      <t xml:space="preserve">FGTS nas rescisões sem justa causa (LC 110/01) </t>
    </r>
    <r>
      <rPr>
        <b/>
        <sz val="10"/>
        <color rgb="FF000000"/>
        <rFont val="Calibri"/>
        <charset val="1"/>
      </rPr>
      <t>[(1 x 0,10 x 0,08 x 100)]</t>
    </r>
  </si>
  <si>
    <t>TOTAL DO GRUPO C</t>
  </si>
  <si>
    <t>GRUPO D - INCIDÊNCIA DO GRUPO A SOBRE GRUPO B</t>
  </si>
  <si>
    <t xml:space="preserve"> D1 - </t>
  </si>
  <si>
    <t xml:space="preserve">Incidência Grupo A sobre Grupo B </t>
  </si>
  <si>
    <t>TOTAL DO GRUPO D</t>
  </si>
  <si>
    <t>GRUPO E- INCIDÊNCIA DO GRUPO A O AVISO PRÉVIO INDENIZADO</t>
  </si>
  <si>
    <t xml:space="preserve"> E1 - </t>
  </si>
  <si>
    <t>Incidência Grupo A sobre o Aviso Prévio Indenizado</t>
  </si>
  <si>
    <t>TOTAL DO GRUPO E</t>
  </si>
  <si>
    <t>TOTAL DOS ENCARGOS SOCIAIS</t>
  </si>
  <si>
    <t>VALOR MENSAL UNITÁRIO DA MÃO DE OBRA COM ENCARGOS SOCIAIS E PROVISÕES</t>
  </si>
  <si>
    <t>MÓDULO II</t>
  </si>
  <si>
    <t>III</t>
  </si>
  <si>
    <t>INSUMOS</t>
  </si>
  <si>
    <t>GRUPO F - BENEFÍCIOS E UNIFORMES</t>
  </si>
  <si>
    <t>F1 -</t>
  </si>
  <si>
    <t xml:space="preserve">Vale-Alimentação/Refeição (valor não editável de acordo com a orientação contida na letra “p” do anexo I)
</t>
  </si>
  <si>
    <t xml:space="preserve">F2 - </t>
  </si>
  <si>
    <r>
      <rPr>
        <sz val="10"/>
        <color rgb="FF000000"/>
        <rFont val="Calibri"/>
        <charset val="1"/>
      </rPr>
      <t xml:space="preserve">Vale-Transporte </t>
    </r>
    <r>
      <rPr>
        <b/>
        <sz val="10"/>
        <color rgb="FF000000"/>
        <rFont val="Calibri"/>
        <charset val="1"/>
      </rPr>
      <t>(Zerado quando o desconto de 6% no salário ficar maior que o valor do VT)</t>
    </r>
    <r>
      <rPr>
        <sz val="10"/>
        <color rgb="FF000000"/>
        <rFont val="Calibri"/>
        <charset val="1"/>
      </rPr>
      <t xml:space="preserve"> - </t>
    </r>
    <r>
      <rPr>
        <b/>
        <sz val="10"/>
        <color rgb="FF000000"/>
        <rFont val="Calibri"/>
        <charset val="1"/>
      </rPr>
      <t>Valor estimado</t>
    </r>
  </si>
  <si>
    <t xml:space="preserve">F3 - </t>
  </si>
  <si>
    <t>Crachá (1/12 avos do valor estimado anual)</t>
  </si>
  <si>
    <t xml:space="preserve">F4 - </t>
  </si>
  <si>
    <t>Fardamento (1/12 avos do valor estimado anual)</t>
  </si>
  <si>
    <t>F5 -</t>
  </si>
  <si>
    <t>Seguro de Vida</t>
  </si>
  <si>
    <t>F6 -</t>
  </si>
  <si>
    <t>Outros (especificar)</t>
  </si>
  <si>
    <t>F7 -</t>
  </si>
  <si>
    <t>F8 -</t>
  </si>
  <si>
    <t>TOTAL DO GRUPO F</t>
  </si>
  <si>
    <t>VALOR MENSAL DO MÓDULO I +  GRUPO F</t>
  </si>
  <si>
    <t>IV</t>
  </si>
  <si>
    <t xml:space="preserve"> DEMAIS COMPONENTES SOBRE MÃO DE OBRA</t>
  </si>
  <si>
    <t>G1</t>
  </si>
  <si>
    <t>Despesas Administrativas / Operacionais</t>
  </si>
  <si>
    <t>G2</t>
  </si>
  <si>
    <t>Lucro</t>
  </si>
  <si>
    <t>TOTAL DOS DEMAIS COMPONENTES SOBRE MÃO DE OBRA</t>
  </si>
  <si>
    <t>VALOR MENSAL DO MÓDULO I +  GRUPO E + DEMAIS COMPONENTES</t>
  </si>
  <si>
    <t>V</t>
  </si>
  <si>
    <t>TRIBUTOS SOBRE MÃO DE OBRA</t>
  </si>
  <si>
    <t>H1</t>
  </si>
  <si>
    <t>ISS</t>
  </si>
  <si>
    <t>H2</t>
  </si>
  <si>
    <t>PIS (Alíquota editável de acordo com a realidade do licitante, desde que justificado)</t>
  </si>
  <si>
    <t>H3</t>
  </si>
  <si>
    <t>COFINS (Alíquota editável de acordo com a realidade do licitante, desde que justificado)</t>
  </si>
  <si>
    <t>TOTAL DOS TRIBUTOS SOBRE MÃO DE OBRA</t>
  </si>
  <si>
    <t xml:space="preserve">VALOR ESTIMADO MENSAL PARA UM POSTO DE TRABALHO </t>
  </si>
  <si>
    <t>VALOR ESTIMADO ANUAL PARA UM POSTO DE TRABALHO</t>
  </si>
  <si>
    <t>Pedagogo - MPPI</t>
  </si>
  <si>
    <t>Posto</t>
  </si>
  <si>
    <t>Salário</t>
  </si>
  <si>
    <t>Desconto (6%)</t>
  </si>
  <si>
    <t>Benefício</t>
  </si>
  <si>
    <t>Diferença</t>
  </si>
  <si>
    <t>Assistente Social</t>
  </si>
  <si>
    <t>MEMÓRIA DE CÁLCULO</t>
  </si>
  <si>
    <t>ENCARGOS SOCIAIS INCIDENTES SOBRE A REMUNERAÇÃO</t>
  </si>
  <si>
    <t>A1 - INSS</t>
  </si>
  <si>
    <t xml:space="preserve">- </t>
  </si>
  <si>
    <t>A2 - SESC</t>
  </si>
  <si>
    <t>A3 - SENAC</t>
  </si>
  <si>
    <t>A4 - SEBRAE</t>
  </si>
  <si>
    <t>A5 - INCRA</t>
  </si>
  <si>
    <t>A6 - SALÁRIO EDUCAÇÃO</t>
  </si>
  <si>
    <t>A7 - FGTS</t>
  </si>
  <si>
    <t>A8 - Riscos Ambientais do Trabalho (RAT) 
X Fator Acidentário de Prevenção (FAP)</t>
  </si>
  <si>
    <t>TOTAL - GRUPO A</t>
  </si>
  <si>
    <t>B1 -13° Salário  [(1/12)*100]</t>
  </si>
  <si>
    <t>[(1/12)x100] = 8,33%</t>
  </si>
  <si>
    <t>B2 - Férias e abono de férias</t>
  </si>
  <si>
    <t>(1/12+1/3/12)x100= 11,08%</t>
  </si>
  <si>
    <t>B3 - Auxílio Doença [(((10/30)/12)x100)] (1)</t>
  </si>
  <si>
    <t>{[(10/30)/12]x100} = 2,77%</t>
  </si>
  <si>
    <t>B4 - Licença Maternidade (((120/365)*0,02)*100) (2)</t>
  </si>
  <si>
    <t>{[(120/365)]x0,02}x100= 0,66%</t>
  </si>
  <si>
    <t>B5 - Licença Paternidade [(((5/30)/12)*0,015)*100] (3)</t>
  </si>
  <si>
    <t>{[(5/30)/12]x0,015}x100= 0,02%</t>
  </si>
  <si>
    <t>B6 - Faltas legais [((5/30)/12)*100] (4)</t>
  </si>
  <si>
    <t>{[(5/30)/12]x100} = 1,39%</t>
  </si>
  <si>
    <t>B7 - Acidente de Trabalho [(((15/30)/12)*0,1)*100] (5)</t>
  </si>
  <si>
    <t>{[(15/30)/12]*0,1}x100 = 0,42%</t>
  </si>
  <si>
    <t>B8 - Aviso Prévio Trabalhado [(((7/30/12)))*100] (6)</t>
  </si>
  <si>
    <t>{[(7/30)/12]x100} = 1,94%</t>
  </si>
  <si>
    <t>TOTAL - GRUPO B</t>
  </si>
  <si>
    <t>(1) Estimativa de 10 (dez) dias de licença p/ano.</t>
  </si>
  <si>
    <t>(2) Estimativa de 2% (dois por cento) dos empregados usufruindo de 4 (quatro) meses de licença por ano.</t>
  </si>
  <si>
    <t>(3) Estimativa de 1,5% (um inteiro e cinco décimos por cento) dos empregados usufruindo 5 (cinco) dias da</t>
  </si>
  <si>
    <t>licença por ano.</t>
  </si>
  <si>
    <t>(4) Estimativa de 5 (cinco) ausências por ano.</t>
  </si>
  <si>
    <t>(5) Estimativa de 1 (uma) licença de 15 (quinze) dias por ano para 10% (dez por cento) dos empregados.</t>
  </si>
  <si>
    <t>(6) Redução de 7 dias ou de 2h por dia. Percentual relativo a contrato de 12 (doze) meses.</t>
  </si>
  <si>
    <t>C1 - Aviso Prévio indenizado [(50%*(1/12))*100] (1)</t>
  </si>
  <si>
    <t>{[0,5x(1/12)]x100}= 4,17%</t>
  </si>
  <si>
    <t>C2 - Indenização Adicional [(1%*(1/12))*100] (2)</t>
  </si>
  <si>
    <t>[0,01x(1/12)]x100 = 0,08%</t>
  </si>
  <si>
    <t>C3 - FGTS nas rescisões sem justa causa [(1x0,40 x 0,08 x 100)] (3)</t>
  </si>
  <si>
    <t>(1x0,40 x 0,08 x 100) = 3,2%</t>
  </si>
  <si>
    <t>C4 - FGTS nas rescisões sem justa causa (LC 110/01) [(1 x 0,10 x 0,08 x 100)] (4)</t>
  </si>
  <si>
    <t>(1x0,10 x 0,08 x 100) = 0,08%</t>
  </si>
  <si>
    <t>TOTAL - GRUPO C</t>
  </si>
  <si>
    <t>(1) Estimativa de que 50% (cinquenta por cento) dos empregados serão substituídos durante um ano.</t>
  </si>
  <si>
    <t>(2) Estimativa de que 1% (um por cento) dos empregados serão demitidos em situação de recebimento de indenização adicional.</t>
  </si>
  <si>
    <t>(3) Multa de 40% do FGTS em relação aos trabalhadores demitidos.</t>
  </si>
  <si>
    <t>(4) Contribuição de 10% do FGTS em relação aos trabalhadores contratados.</t>
  </si>
  <si>
    <t>GRUPO D - INCIDÊNCIA DO GRUPO A SOBRE O GRUPO B</t>
  </si>
  <si>
    <t>D1 - Incidência do grupo A sobre o grupo B</t>
  </si>
  <si>
    <t>0,368 x 0,2662 = 9,8%</t>
  </si>
  <si>
    <t>GRUPO E - INCIDÊNCIA DO GRUPO A SOBRE O GRUPO C</t>
  </si>
  <si>
    <t>E1 - Incidência do grupo A sobre as indenizações (GRUPO C)</t>
  </si>
  <si>
    <t>0,368 x 0,0825 = 3,04%</t>
  </si>
  <si>
    <t>Convenção Coletiva adotada: SEACEPI; REGISTRO MTE Nº PI000066/2023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</si>
</sst>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&quot;R$ &quot;* #,##0.00_-;&quot;-R$ &quot;* #,##0.00_-;_-&quot;R$ &quot;* \-??_-;_-@_-"/>
    <numFmt numFmtId="165" formatCode="_-[$R$-416]\ * #,##0.00_-;\-[$R$-416]\ * #,##0.00_-;_-[$R$-416]\ * \-??_-;_-@_-"/>
    <numFmt numFmtId="166" formatCode="_(&quot;R$&quot;* #,##0.00_);_(&quot;R$&quot;* \(#,##0.00\);_(&quot;R$&quot;* \-??_);_(@_)"/>
    <numFmt numFmtId="167" formatCode="0.0000%"/>
    <numFmt numFmtId="168" formatCode="#,##0.0000"/>
    <numFmt numFmtId="169" formatCode="_(* #,##0.00_);_(* \(#,##0.00\);_(* \-??_);_(@_)"/>
    <numFmt numFmtId="170" formatCode="_-* #,##0.00_-;\-* #,##0.00_-;_-* \-??_-;_-@"/>
    <numFmt numFmtId="171" formatCode="_-[$R$-416]\ * #,##0.00_-;\-[$R$-416]\ * #,##0.00_-;_-[$R$-416]\ * &quot;-&quot;??_-;_-@_-"/>
  </numFmts>
  <fonts count="12" x14ac:knownFonts="1">
    <font>
      <sz val="10"/>
      <color rgb="FF000000"/>
      <name val="Arial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charset val="1"/>
    </font>
    <font>
      <sz val="11"/>
      <color rgb="FF000000"/>
      <name val="Calibri"/>
      <charset val="1"/>
    </font>
    <font>
      <b/>
      <sz val="11"/>
      <color rgb="FF000000"/>
      <name val="Arial"/>
      <charset val="1"/>
    </font>
    <font>
      <b/>
      <sz val="9"/>
      <color rgb="FF000000"/>
      <name val="Arial"/>
      <charset val="1"/>
    </font>
    <font>
      <b/>
      <sz val="11"/>
      <color rgb="FF000000"/>
      <name val="Calibri"/>
      <charset val="1"/>
    </font>
    <font>
      <sz val="9"/>
      <color rgb="FF000000"/>
      <name val="Arial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b/>
      <sz val="10"/>
      <color rgb="FF000000"/>
      <name val="Calibri"/>
      <charset val="1"/>
    </font>
    <font>
      <sz val="10"/>
      <color rgb="FF00000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B2A1C7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1" fillId="0" borderId="0" applyBorder="0" applyProtection="0"/>
  </cellStyleXfs>
  <cellXfs count="19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10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0" fontId="7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166" fontId="7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0" fontId="5" fillId="0" borderId="1" xfId="0" applyNumberFormat="1" applyFont="1" applyBorder="1"/>
    <xf numFmtId="0" fontId="5" fillId="2" borderId="6" xfId="0" applyFont="1" applyFill="1" applyBorder="1"/>
    <xf numFmtId="10" fontId="7" fillId="2" borderId="7" xfId="0" applyNumberFormat="1" applyFont="1" applyFill="1" applyBorder="1"/>
    <xf numFmtId="0" fontId="7" fillId="2" borderId="8" xfId="0" applyFont="1" applyFill="1" applyBorder="1" applyAlignment="1">
      <alignment horizontal="center" wrapText="1"/>
    </xf>
    <xf numFmtId="0" fontId="5" fillId="2" borderId="9" xfId="0" applyFont="1" applyFill="1" applyBorder="1"/>
    <xf numFmtId="10" fontId="7" fillId="2" borderId="0" xfId="0" applyNumberFormat="1" applyFont="1" applyFill="1"/>
    <xf numFmtId="0" fontId="7" fillId="2" borderId="10" xfId="0" applyFont="1" applyFill="1" applyBorder="1" applyAlignment="1">
      <alignment horizontal="center" wrapText="1"/>
    </xf>
    <xf numFmtId="0" fontId="5" fillId="2" borderId="3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167" fontId="5" fillId="0" borderId="1" xfId="0" applyNumberFormat="1" applyFont="1" applyBorder="1"/>
    <xf numFmtId="0" fontId="0" fillId="0" borderId="1" xfId="0" applyBorder="1" applyAlignment="1">
      <alignment horizontal="center" vertical="center"/>
    </xf>
    <xf numFmtId="10" fontId="7" fillId="2" borderId="11" xfId="0" applyNumberFormat="1" applyFont="1" applyFill="1" applyBorder="1"/>
    <xf numFmtId="0" fontId="7" fillId="2" borderId="1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168" fontId="8" fillId="0" borderId="18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8" fontId="8" fillId="0" borderId="0" xfId="0" applyNumberFormat="1" applyFont="1" applyAlignment="1">
      <alignment horizontal="left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0" xfId="0" applyNumberFormat="1" applyFont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68" fontId="8" fillId="0" borderId="24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168" fontId="10" fillId="0" borderId="19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8" fontId="8" fillId="0" borderId="0" xfId="0" applyNumberFormat="1" applyFont="1" applyAlignment="1">
      <alignment vertical="center"/>
    </xf>
    <xf numFmtId="0" fontId="10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168" fontId="8" fillId="0" borderId="26" xfId="0" applyNumberFormat="1" applyFont="1" applyBorder="1" applyAlignment="1">
      <alignment vertical="center"/>
    </xf>
    <xf numFmtId="0" fontId="10" fillId="0" borderId="19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10" fontId="8" fillId="0" borderId="2" xfId="0" applyNumberFormat="1" applyFont="1" applyBorder="1" applyAlignment="1">
      <alignment vertical="center"/>
    </xf>
    <xf numFmtId="168" fontId="8" fillId="0" borderId="2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10" fontId="8" fillId="0" borderId="1" xfId="0" applyNumberFormat="1" applyFont="1" applyBorder="1" applyAlignment="1">
      <alignment vertical="center"/>
    </xf>
    <xf numFmtId="168" fontId="8" fillId="0" borderId="3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10" fontId="8" fillId="4" borderId="1" xfId="0" applyNumberFormat="1" applyFont="1" applyFill="1" applyBorder="1" applyAlignment="1">
      <alignment vertical="center"/>
    </xf>
    <xf numFmtId="168" fontId="8" fillId="4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vertical="center"/>
    </xf>
    <xf numFmtId="0" fontId="0" fillId="4" borderId="0" xfId="0" applyFill="1"/>
    <xf numFmtId="10" fontId="10" fillId="0" borderId="31" xfId="0" applyNumberFormat="1" applyFont="1" applyBorder="1" applyAlignment="1">
      <alignment vertical="center"/>
    </xf>
    <xf numFmtId="168" fontId="10" fillId="0" borderId="21" xfId="0" applyNumberFormat="1" applyFont="1" applyBorder="1" applyAlignment="1">
      <alignment vertical="center"/>
    </xf>
    <xf numFmtId="0" fontId="10" fillId="0" borderId="26" xfId="0" applyFont="1" applyBorder="1" applyAlignment="1">
      <alignment horizontal="right" vertical="center"/>
    </xf>
    <xf numFmtId="0" fontId="8" fillId="0" borderId="26" xfId="0" applyFont="1" applyBorder="1" applyAlignment="1">
      <alignment horizontal="right" vertical="center"/>
    </xf>
    <xf numFmtId="10" fontId="8" fillId="0" borderId="26" xfId="0" applyNumberFormat="1" applyFont="1" applyBorder="1" applyAlignment="1">
      <alignment vertical="center"/>
    </xf>
    <xf numFmtId="10" fontId="8" fillId="0" borderId="0" xfId="0" applyNumberFormat="1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right" vertical="center"/>
    </xf>
    <xf numFmtId="168" fontId="8" fillId="0" borderId="32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10" fontId="8" fillId="0" borderId="3" xfId="0" applyNumberFormat="1" applyFont="1" applyBorder="1" applyAlignment="1">
      <alignment horizontal="right" vertical="center"/>
    </xf>
    <xf numFmtId="168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0" fontId="8" fillId="0" borderId="5" xfId="0" applyNumberFormat="1" applyFont="1" applyBorder="1" applyAlignment="1">
      <alignment horizontal="right" vertical="center"/>
    </xf>
    <xf numFmtId="0" fontId="8" fillId="5" borderId="1" xfId="0" applyFont="1" applyFill="1" applyBorder="1" applyAlignment="1">
      <alignment horizontal="center" vertical="center"/>
    </xf>
    <xf numFmtId="10" fontId="10" fillId="5" borderId="19" xfId="0" applyNumberFormat="1" applyFont="1" applyFill="1" applyBorder="1" applyAlignment="1">
      <alignment vertical="center"/>
    </xf>
    <xf numFmtId="0" fontId="10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8" fillId="0" borderId="14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right" vertical="center" wrapText="1"/>
    </xf>
    <xf numFmtId="168" fontId="8" fillId="0" borderId="3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10" fontId="8" fillId="0" borderId="1" xfId="0" applyNumberFormat="1" applyFont="1" applyBorder="1" applyAlignment="1">
      <alignment horizontal="right" vertical="center" wrapText="1"/>
    </xf>
    <xf numFmtId="168" fontId="8" fillId="0" borderId="5" xfId="0" applyNumberFormat="1" applyFont="1" applyBorder="1" applyAlignment="1">
      <alignment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vertical="center"/>
    </xf>
    <xf numFmtId="10" fontId="8" fillId="5" borderId="4" xfId="0" applyNumberFormat="1" applyFont="1" applyFill="1" applyBorder="1" applyAlignment="1">
      <alignment horizontal="right" vertical="center" wrapText="1"/>
    </xf>
    <xf numFmtId="168" fontId="8" fillId="0" borderId="16" xfId="0" applyNumberFormat="1" applyFont="1" applyBorder="1" applyAlignment="1">
      <alignment vertical="center"/>
    </xf>
    <xf numFmtId="10" fontId="10" fillId="0" borderId="19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0" fontId="8" fillId="0" borderId="0" xfId="0" applyNumberFormat="1" applyFont="1" applyAlignment="1">
      <alignment horizontal="right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10" fontId="8" fillId="0" borderId="36" xfId="0" applyNumberFormat="1" applyFont="1" applyBorder="1" applyAlignment="1">
      <alignment vertical="center"/>
    </xf>
    <xf numFmtId="168" fontId="8" fillId="0" borderId="37" xfId="0" applyNumberFormat="1" applyFont="1" applyBorder="1" applyAlignment="1">
      <alignment vertical="center"/>
    </xf>
    <xf numFmtId="10" fontId="10" fillId="0" borderId="19" xfId="0" applyNumberFormat="1" applyFont="1" applyBorder="1" applyAlignment="1">
      <alignment vertical="center"/>
    </xf>
    <xf numFmtId="0" fontId="10" fillId="0" borderId="38" xfId="0" applyFont="1" applyBorder="1" applyAlignment="1">
      <alignment horizontal="center" vertical="center" shrinkToFit="1"/>
    </xf>
    <xf numFmtId="0" fontId="8" fillId="0" borderId="36" xfId="0" applyFont="1" applyBorder="1" applyAlignment="1">
      <alignment vertical="center"/>
    </xf>
    <xf numFmtId="168" fontId="8" fillId="0" borderId="36" xfId="0" applyNumberFormat="1" applyFont="1" applyBorder="1" applyAlignment="1">
      <alignment vertical="center"/>
    </xf>
    <xf numFmtId="10" fontId="10" fillId="0" borderId="0" xfId="0" applyNumberFormat="1" applyFont="1" applyAlignment="1">
      <alignment vertical="center"/>
    </xf>
    <xf numFmtId="10" fontId="10" fillId="0" borderId="39" xfId="0" applyNumberFormat="1" applyFont="1" applyBorder="1" applyAlignment="1">
      <alignment vertical="center"/>
    </xf>
    <xf numFmtId="170" fontId="0" fillId="0" borderId="0" xfId="0" applyNumberFormat="1"/>
    <xf numFmtId="169" fontId="8" fillId="0" borderId="0" xfId="0" applyNumberFormat="1" applyFont="1" applyAlignment="1">
      <alignment vertical="center"/>
    </xf>
    <xf numFmtId="168" fontId="10" fillId="6" borderId="19" xfId="0" applyNumberFormat="1" applyFont="1" applyFill="1" applyBorder="1" applyAlignment="1">
      <alignment vertical="center"/>
    </xf>
    <xf numFmtId="0" fontId="10" fillId="0" borderId="31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168" fontId="8" fillId="0" borderId="41" xfId="0" applyNumberFormat="1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168" fontId="8" fillId="0" borderId="22" xfId="0" applyNumberFormat="1" applyFont="1" applyBorder="1" applyAlignment="1">
      <alignment vertical="center"/>
    </xf>
    <xf numFmtId="168" fontId="8" fillId="0" borderId="44" xfId="0" applyNumberFormat="1" applyFont="1" applyBorder="1" applyAlignment="1">
      <alignment vertical="center"/>
    </xf>
    <xf numFmtId="168" fontId="10" fillId="0" borderId="45" xfId="0" applyNumberFormat="1" applyFont="1" applyBorder="1" applyAlignment="1">
      <alignment vertical="center"/>
    </xf>
    <xf numFmtId="168" fontId="8" fillId="6" borderId="19" xfId="0" applyNumberFormat="1" applyFont="1" applyFill="1" applyBorder="1" applyAlignment="1">
      <alignment vertical="center"/>
    </xf>
    <xf numFmtId="0" fontId="8" fillId="0" borderId="46" xfId="0" applyFont="1" applyBorder="1" applyAlignment="1">
      <alignment horizontal="center" vertical="center"/>
    </xf>
    <xf numFmtId="10" fontId="8" fillId="0" borderId="41" xfId="0" applyNumberFormat="1" applyFont="1" applyBorder="1" applyAlignment="1">
      <alignment vertical="center"/>
    </xf>
    <xf numFmtId="10" fontId="8" fillId="0" borderId="44" xfId="0" applyNumberFormat="1" applyFont="1" applyBorder="1" applyAlignment="1">
      <alignment vertical="center"/>
    </xf>
    <xf numFmtId="10" fontId="10" fillId="0" borderId="45" xfId="0" applyNumberFormat="1" applyFont="1" applyBorder="1" applyAlignment="1">
      <alignment vertical="center"/>
    </xf>
    <xf numFmtId="168" fontId="8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0" fontId="10" fillId="0" borderId="19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10" fontId="8" fillId="0" borderId="24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164" fontId="10" fillId="6" borderId="19" xfId="1" applyFont="1" applyFill="1" applyBorder="1" applyAlignment="1" applyProtection="1">
      <alignment vertical="center"/>
    </xf>
    <xf numFmtId="168" fontId="0" fillId="0" borderId="0" xfId="0" applyNumberFormat="1"/>
    <xf numFmtId="0" fontId="10" fillId="0" borderId="2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0" fillId="0" borderId="47" xfId="0" applyBorder="1" applyAlignment="1">
      <alignment vertical="center" wrapText="1"/>
    </xf>
    <xf numFmtId="171" fontId="0" fillId="0" borderId="47" xfId="0" applyNumberFormat="1" applyBorder="1" applyAlignment="1">
      <alignment vertical="center" wrapText="1"/>
    </xf>
    <xf numFmtId="0" fontId="0" fillId="0" borderId="47" xfId="0" applyBorder="1" applyAlignment="1">
      <alignment horizontal="center" vertical="center" wrapText="1"/>
    </xf>
    <xf numFmtId="171" fontId="0" fillId="0" borderId="47" xfId="0" applyNumberForma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wrapText="1"/>
    </xf>
    <xf numFmtId="171" fontId="0" fillId="0" borderId="1" xfId="0" applyNumberForma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wrapText="1"/>
    </xf>
    <xf numFmtId="171" fontId="2" fillId="0" borderId="0" xfId="0" applyNumberFormat="1" applyFont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/>
    </xf>
    <xf numFmtId="0" fontId="8" fillId="0" borderId="41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20" xfId="0" applyFont="1" applyBorder="1" applyAlignment="1">
      <alignment horizontal="right" vertical="center"/>
    </xf>
    <xf numFmtId="0" fontId="10" fillId="6" borderId="19" xfId="0" applyFont="1" applyFill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textRotation="90"/>
    </xf>
    <xf numFmtId="0" fontId="10" fillId="5" borderId="19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B2A1C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102818</xdr:colOff>
      <xdr:row>6</xdr:row>
      <xdr:rowOff>57150</xdr:rowOff>
    </xdr:from>
    <xdr:to>
      <xdr:col>11</xdr:col>
      <xdr:colOff>265218</xdr:colOff>
      <xdr:row>30</xdr:row>
      <xdr:rowOff>142093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18" y="1352550"/>
          <a:ext cx="7525225" cy="3971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18</xdr:col>
      <xdr:colOff>579499</xdr:colOff>
      <xdr:row>74</xdr:row>
      <xdr:rowOff>103973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991225"/>
          <a:ext cx="12209524" cy="64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76</xdr:row>
      <xdr:rowOff>10352</xdr:rowOff>
    </xdr:from>
    <xdr:to>
      <xdr:col>13</xdr:col>
      <xdr:colOff>350944</xdr:colOff>
      <xdr:row>101</xdr:row>
      <xdr:rowOff>75489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12640502"/>
          <a:ext cx="8571019" cy="4113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56"/>
  <sheetViews>
    <sheetView tabSelected="1" topLeftCell="C1" zoomScaleNormal="100" workbookViewId="0">
      <selection activeCell="F7" sqref="F7"/>
    </sheetView>
  </sheetViews>
  <sheetFormatPr defaultColWidth="14.42578125" defaultRowHeight="12.75" x14ac:dyDescent="0.2"/>
  <cols>
    <col min="1" max="1" width="32.28515625" style="1" customWidth="1"/>
    <col min="2" max="2" width="28" style="3" customWidth="1"/>
    <col min="3" max="3" width="26.28515625" style="1" customWidth="1"/>
    <col min="4" max="4" width="10.85546875" style="1" customWidth="1"/>
    <col min="5" max="5" width="19" style="1" customWidth="1"/>
    <col min="6" max="6" width="16" style="1" customWidth="1"/>
    <col min="7" max="7" width="18" style="1" customWidth="1"/>
    <col min="8" max="8" width="17.28515625" style="1" customWidth="1"/>
    <col min="9" max="9" width="8" style="1" customWidth="1"/>
    <col min="10" max="10" width="12.28515625" style="1" customWidth="1"/>
    <col min="11" max="11" width="10.140625" style="1" bestFit="1" customWidth="1"/>
    <col min="12" max="12" width="9.5703125" style="1" bestFit="1" customWidth="1"/>
    <col min="13" max="26" width="8" style="1" customWidth="1"/>
    <col min="27" max="1024" width="14.42578125" style="1"/>
  </cols>
  <sheetData>
    <row r="1" spans="1:17" ht="15" x14ac:dyDescent="0.2">
      <c r="A1" s="6" t="s">
        <v>4</v>
      </c>
      <c r="B1" s="6" t="s">
        <v>6</v>
      </c>
    </row>
    <row r="2" spans="1:17" x14ac:dyDescent="0.2">
      <c r="A2" s="160" t="s">
        <v>128</v>
      </c>
      <c r="B2" s="7">
        <f>'Assistente Social - Sem Vale'!E85</f>
        <v>13219.45</v>
      </c>
    </row>
    <row r="3" spans="1:17" x14ac:dyDescent="0.2">
      <c r="A3" s="160" t="s">
        <v>12</v>
      </c>
      <c r="B3" s="7">
        <f>Pedagogo!E85</f>
        <v>7179.03</v>
      </c>
    </row>
    <row r="4" spans="1:17" ht="15" customHeight="1" x14ac:dyDescent="0.25">
      <c r="A4" s="170" t="s">
        <v>0</v>
      </c>
      <c r="B4" s="171"/>
      <c r="C4" s="171"/>
      <c r="D4" s="171"/>
      <c r="E4" s="171"/>
      <c r="F4" s="171"/>
      <c r="G4" s="171"/>
      <c r="H4" s="171"/>
    </row>
    <row r="5" spans="1:17" ht="15" customHeight="1" x14ac:dyDescent="0.25">
      <c r="A5" s="170" t="s">
        <v>1</v>
      </c>
      <c r="B5" s="171"/>
      <c r="C5" s="171"/>
      <c r="D5" s="171"/>
      <c r="E5" s="171"/>
      <c r="F5" s="171"/>
      <c r="G5" s="171"/>
      <c r="H5" s="171"/>
      <c r="I5" s="5"/>
      <c r="J5" s="5"/>
      <c r="K5" s="168">
        <v>339786.59</v>
      </c>
      <c r="L5" s="169">
        <f>K5/F9</f>
        <v>16.65744653523204</v>
      </c>
      <c r="M5" s="5"/>
      <c r="N5" s="5"/>
      <c r="O5" s="5"/>
      <c r="P5" s="5"/>
      <c r="Q5" s="5"/>
    </row>
    <row r="6" spans="1:17" ht="45" x14ac:dyDescent="0.2">
      <c r="A6" s="163" t="s">
        <v>2</v>
      </c>
      <c r="B6" s="163" t="s">
        <v>3</v>
      </c>
      <c r="C6" s="163" t="s">
        <v>4</v>
      </c>
      <c r="D6" s="163" t="s">
        <v>5</v>
      </c>
      <c r="E6" s="163" t="s">
        <v>6</v>
      </c>
      <c r="F6" s="163" t="s">
        <v>7</v>
      </c>
      <c r="G6" s="163" t="s">
        <v>8</v>
      </c>
      <c r="H6" s="163" t="s">
        <v>9</v>
      </c>
    </row>
    <row r="7" spans="1:17" x14ac:dyDescent="0.2">
      <c r="A7" s="172">
        <v>1</v>
      </c>
      <c r="B7" s="164" t="s">
        <v>10</v>
      </c>
      <c r="C7" s="2" t="s">
        <v>11</v>
      </c>
      <c r="D7" s="2">
        <v>1</v>
      </c>
      <c r="E7" s="7">
        <v>13219.45</v>
      </c>
      <c r="F7" s="7">
        <f>D7*E7</f>
        <v>13219.45</v>
      </c>
      <c r="G7" s="165">
        <f>F7*12</f>
        <v>158633.40000000002</v>
      </c>
      <c r="H7" s="166">
        <f>F7*23</f>
        <v>304047.35000000003</v>
      </c>
    </row>
    <row r="8" spans="1:17" x14ac:dyDescent="0.2">
      <c r="A8" s="172"/>
      <c r="B8" s="164" t="s">
        <v>10</v>
      </c>
      <c r="C8" s="2" t="s">
        <v>12</v>
      </c>
      <c r="D8" s="2">
        <v>1</v>
      </c>
      <c r="E8" s="7">
        <v>7179.03</v>
      </c>
      <c r="F8" s="7">
        <f>D8*E8</f>
        <v>7179.03</v>
      </c>
      <c r="G8" s="165">
        <f>F8*12</f>
        <v>86148.36</v>
      </c>
      <c r="H8" s="166">
        <f>F8*23</f>
        <v>165117.69</v>
      </c>
    </row>
    <row r="9" spans="1:17" ht="15.75" customHeight="1" x14ac:dyDescent="0.2">
      <c r="A9" s="172" t="s">
        <v>13</v>
      </c>
      <c r="B9" s="172"/>
      <c r="C9" s="172"/>
      <c r="D9" s="2">
        <f>SUM(D7:D8)</f>
        <v>2</v>
      </c>
      <c r="E9" s="2" t="s">
        <v>14</v>
      </c>
      <c r="F9" s="167">
        <f>SUM(F7:F8)</f>
        <v>20398.48</v>
      </c>
      <c r="G9" s="167">
        <f>SUM(G7:G8)</f>
        <v>244781.76</v>
      </c>
      <c r="H9" s="167">
        <f>SUM(H7:H8)</f>
        <v>469165.04000000004</v>
      </c>
    </row>
    <row r="10" spans="1:17" ht="15.75" customHeight="1" x14ac:dyDescent="0.2">
      <c r="G10" s="4"/>
    </row>
    <row r="11" spans="1:17" ht="15.75" customHeight="1" x14ac:dyDescent="0.25">
      <c r="A11" s="8"/>
    </row>
    <row r="12" spans="1:17" ht="15.75" customHeight="1" x14ac:dyDescent="0.25">
      <c r="A12" s="8"/>
    </row>
    <row r="13" spans="1:17" ht="15.75" customHeight="1" x14ac:dyDescent="0.25">
      <c r="A13" s="8"/>
    </row>
    <row r="14" spans="1:17" ht="15.75" customHeight="1" x14ac:dyDescent="0.25">
      <c r="A14" s="8"/>
    </row>
    <row r="15" spans="1:17" ht="15.75" customHeight="1" x14ac:dyDescent="0.25">
      <c r="A15" s="8"/>
    </row>
    <row r="16" spans="1:17" ht="15.75" customHeight="1" x14ac:dyDescent="0.25">
      <c r="A16" s="8"/>
    </row>
    <row r="17" spans="1:1" ht="15.75" customHeight="1" x14ac:dyDescent="0.25">
      <c r="A17" s="8"/>
    </row>
    <row r="18" spans="1:1" ht="15.75" customHeight="1" x14ac:dyDescent="0.25">
      <c r="A18" s="8"/>
    </row>
    <row r="19" spans="1:1" ht="15.75" customHeight="1" x14ac:dyDescent="0.25">
      <c r="A19" s="8"/>
    </row>
    <row r="20" spans="1:1" ht="15.75" customHeight="1" x14ac:dyDescent="0.25">
      <c r="A20" s="8"/>
    </row>
    <row r="21" spans="1:1" ht="15.75" customHeight="1" x14ac:dyDescent="0.25">
      <c r="A21" s="8"/>
    </row>
    <row r="22" spans="1:1" ht="15.75" customHeight="1" x14ac:dyDescent="0.25">
      <c r="A22" s="8"/>
    </row>
    <row r="23" spans="1:1" ht="15.75" customHeight="1" x14ac:dyDescent="0.25">
      <c r="A23" s="8"/>
    </row>
    <row r="24" spans="1:1" ht="15.75" customHeight="1" x14ac:dyDescent="0.25">
      <c r="A24" s="8"/>
    </row>
    <row r="25" spans="1:1" ht="15.75" customHeight="1" x14ac:dyDescent="0.25">
      <c r="A25" s="8"/>
    </row>
    <row r="26" spans="1:1" ht="15.75" customHeight="1" x14ac:dyDescent="0.25">
      <c r="A26" s="8"/>
    </row>
    <row r="27" spans="1:1" ht="15.75" customHeight="1" x14ac:dyDescent="0.25">
      <c r="A27" s="8"/>
    </row>
    <row r="28" spans="1:1" ht="15.75" customHeight="1" x14ac:dyDescent="0.25">
      <c r="A28" s="8"/>
    </row>
    <row r="29" spans="1:1" ht="15.75" customHeight="1" x14ac:dyDescent="0.25">
      <c r="A29" s="8"/>
    </row>
    <row r="30" spans="1:1" ht="15.75" customHeight="1" x14ac:dyDescent="0.25">
      <c r="A30" s="8"/>
    </row>
    <row r="31" spans="1:1" ht="15.75" customHeight="1" x14ac:dyDescent="0.25">
      <c r="A31" s="8"/>
    </row>
    <row r="32" spans="1:1" ht="15.75" customHeight="1" x14ac:dyDescent="0.25">
      <c r="A32" s="8"/>
    </row>
    <row r="33" spans="1:1" ht="15.75" customHeight="1" x14ac:dyDescent="0.25">
      <c r="A33" s="8"/>
    </row>
    <row r="34" spans="1:1" ht="15.75" customHeight="1" x14ac:dyDescent="0.25">
      <c r="A34" s="8"/>
    </row>
    <row r="35" spans="1:1" ht="15.75" customHeight="1" x14ac:dyDescent="0.25">
      <c r="A35" s="8"/>
    </row>
    <row r="36" spans="1:1" ht="15.75" customHeight="1" x14ac:dyDescent="0.25">
      <c r="A36" s="8"/>
    </row>
    <row r="37" spans="1:1" ht="15.75" customHeight="1" x14ac:dyDescent="0.25">
      <c r="A37" s="8"/>
    </row>
    <row r="38" spans="1:1" ht="15.75" customHeight="1" x14ac:dyDescent="0.25">
      <c r="A38" s="8"/>
    </row>
    <row r="39" spans="1:1" ht="15.75" customHeight="1" x14ac:dyDescent="0.25">
      <c r="A39" s="8"/>
    </row>
    <row r="40" spans="1:1" ht="15.75" customHeight="1" x14ac:dyDescent="0.25">
      <c r="A40" s="8"/>
    </row>
    <row r="41" spans="1:1" ht="15.75" customHeight="1" x14ac:dyDescent="0.25">
      <c r="A41" s="8"/>
    </row>
    <row r="42" spans="1:1" ht="15.75" customHeight="1" x14ac:dyDescent="0.25">
      <c r="A42" s="8"/>
    </row>
    <row r="43" spans="1:1" ht="15.75" customHeight="1" x14ac:dyDescent="0.25">
      <c r="A43" s="8"/>
    </row>
    <row r="44" spans="1:1" ht="15.75" customHeight="1" x14ac:dyDescent="0.25">
      <c r="A44" s="8"/>
    </row>
    <row r="45" spans="1:1" ht="15.75" customHeight="1" x14ac:dyDescent="0.25">
      <c r="A45" s="8"/>
    </row>
    <row r="46" spans="1:1" ht="15.75" customHeight="1" x14ac:dyDescent="0.25">
      <c r="A46" s="8"/>
    </row>
    <row r="47" spans="1:1" ht="15.75" customHeight="1" x14ac:dyDescent="0.25">
      <c r="A47" s="8"/>
    </row>
    <row r="48" spans="1:1" ht="15.75" customHeight="1" x14ac:dyDescent="0.25">
      <c r="A48" s="8"/>
    </row>
    <row r="49" spans="1:1" ht="15.75" customHeight="1" x14ac:dyDescent="0.25">
      <c r="A49" s="8"/>
    </row>
    <row r="50" spans="1:1" ht="15.75" customHeight="1" x14ac:dyDescent="0.25">
      <c r="A50" s="8"/>
    </row>
    <row r="51" spans="1:1" ht="15.75" customHeight="1" x14ac:dyDescent="0.25">
      <c r="A51" s="8"/>
    </row>
    <row r="52" spans="1:1" ht="15.75" customHeight="1" x14ac:dyDescent="0.25">
      <c r="A52" s="8"/>
    </row>
    <row r="53" spans="1:1" ht="15.75" customHeight="1" x14ac:dyDescent="0.25">
      <c r="A53" s="8"/>
    </row>
    <row r="54" spans="1:1" ht="15.75" customHeight="1" x14ac:dyDescent="0.25">
      <c r="A54" s="8"/>
    </row>
    <row r="55" spans="1:1" ht="15.75" customHeight="1" x14ac:dyDescent="0.25">
      <c r="A55" s="8"/>
    </row>
    <row r="56" spans="1:1" ht="15.75" customHeight="1" x14ac:dyDescent="0.25">
      <c r="A56" s="8"/>
    </row>
    <row r="57" spans="1:1" ht="15.75" customHeight="1" x14ac:dyDescent="0.25">
      <c r="A57" s="8"/>
    </row>
    <row r="58" spans="1:1" ht="15.75" customHeight="1" x14ac:dyDescent="0.25">
      <c r="A58" s="8"/>
    </row>
    <row r="59" spans="1:1" ht="15.75" customHeight="1" x14ac:dyDescent="0.25">
      <c r="A59" s="8"/>
    </row>
    <row r="60" spans="1:1" ht="15.75" customHeight="1" x14ac:dyDescent="0.25">
      <c r="A60" s="8"/>
    </row>
    <row r="61" spans="1:1" ht="15.75" customHeight="1" x14ac:dyDescent="0.25">
      <c r="A61" s="8"/>
    </row>
    <row r="62" spans="1:1" ht="15.75" customHeight="1" x14ac:dyDescent="0.25">
      <c r="A62" s="8"/>
    </row>
    <row r="63" spans="1:1" ht="15.75" customHeight="1" x14ac:dyDescent="0.25">
      <c r="A63" s="8"/>
    </row>
    <row r="64" spans="1:1" ht="15.75" customHeight="1" x14ac:dyDescent="0.25">
      <c r="A64" s="8"/>
    </row>
    <row r="65" spans="1:1" ht="15.75" customHeight="1" x14ac:dyDescent="0.25">
      <c r="A65" s="8"/>
    </row>
    <row r="66" spans="1:1" ht="15.75" customHeight="1" x14ac:dyDescent="0.25">
      <c r="A66" s="8"/>
    </row>
    <row r="67" spans="1:1" ht="15.75" customHeight="1" x14ac:dyDescent="0.25">
      <c r="A67" s="8"/>
    </row>
    <row r="68" spans="1:1" ht="15.75" customHeight="1" x14ac:dyDescent="0.25">
      <c r="A68" s="8"/>
    </row>
    <row r="69" spans="1:1" ht="15.75" customHeight="1" x14ac:dyDescent="0.25">
      <c r="A69" s="8"/>
    </row>
    <row r="70" spans="1:1" ht="15.75" customHeight="1" x14ac:dyDescent="0.25">
      <c r="A70" s="8"/>
    </row>
    <row r="71" spans="1:1" ht="15.75" customHeight="1" x14ac:dyDescent="0.25">
      <c r="A71" s="8"/>
    </row>
    <row r="72" spans="1:1" ht="15.75" customHeight="1" x14ac:dyDescent="0.25">
      <c r="A72" s="8"/>
    </row>
    <row r="73" spans="1:1" ht="15.75" customHeight="1" x14ac:dyDescent="0.25">
      <c r="A73" s="8"/>
    </row>
    <row r="74" spans="1:1" ht="15.75" customHeight="1" x14ac:dyDescent="0.25">
      <c r="A74" s="8"/>
    </row>
    <row r="75" spans="1:1" ht="15.75" customHeight="1" x14ac:dyDescent="0.25">
      <c r="A75" s="8"/>
    </row>
    <row r="76" spans="1:1" ht="15.75" customHeight="1" x14ac:dyDescent="0.25">
      <c r="A76" s="8"/>
    </row>
    <row r="77" spans="1:1" ht="15.75" customHeight="1" x14ac:dyDescent="0.25">
      <c r="A77" s="8"/>
    </row>
    <row r="78" spans="1:1" ht="15.75" customHeight="1" x14ac:dyDescent="0.25">
      <c r="A78" s="8"/>
    </row>
    <row r="79" spans="1:1" ht="15.75" customHeight="1" x14ac:dyDescent="0.25">
      <c r="A79" s="8"/>
    </row>
    <row r="80" spans="1:1" ht="15.75" customHeight="1" x14ac:dyDescent="0.25">
      <c r="A80" s="8"/>
    </row>
    <row r="81" spans="1:1" ht="15.75" customHeight="1" x14ac:dyDescent="0.25">
      <c r="A81" s="8"/>
    </row>
    <row r="82" spans="1:1" ht="15.75" customHeight="1" x14ac:dyDescent="0.25">
      <c r="A82" s="8"/>
    </row>
    <row r="83" spans="1:1" ht="15.75" customHeight="1" x14ac:dyDescent="0.25">
      <c r="A83" s="8"/>
    </row>
    <row r="84" spans="1:1" ht="15.75" customHeight="1" x14ac:dyDescent="0.25">
      <c r="A84" s="8"/>
    </row>
    <row r="85" spans="1:1" ht="15.75" customHeight="1" x14ac:dyDescent="0.25">
      <c r="A85" s="8"/>
    </row>
    <row r="86" spans="1:1" ht="15.75" customHeight="1" x14ac:dyDescent="0.25">
      <c r="A86" s="8"/>
    </row>
    <row r="87" spans="1:1" ht="15.75" customHeight="1" x14ac:dyDescent="0.25">
      <c r="A87" s="8"/>
    </row>
    <row r="88" spans="1:1" ht="15.75" customHeight="1" x14ac:dyDescent="0.25">
      <c r="A88" s="8"/>
    </row>
    <row r="89" spans="1:1" ht="15.75" customHeight="1" x14ac:dyDescent="0.25">
      <c r="A89" s="8"/>
    </row>
    <row r="90" spans="1:1" ht="15.75" customHeight="1" x14ac:dyDescent="0.25">
      <c r="A90" s="8"/>
    </row>
    <row r="91" spans="1:1" ht="15.75" customHeight="1" x14ac:dyDescent="0.25">
      <c r="A91" s="8"/>
    </row>
    <row r="92" spans="1:1" ht="15.75" customHeight="1" x14ac:dyDescent="0.25">
      <c r="A92" s="8"/>
    </row>
    <row r="93" spans="1:1" ht="15.75" customHeight="1" x14ac:dyDescent="0.25">
      <c r="A93" s="8"/>
    </row>
    <row r="94" spans="1:1" ht="15.75" customHeight="1" x14ac:dyDescent="0.25">
      <c r="A94" s="8"/>
    </row>
    <row r="95" spans="1:1" ht="15.75" customHeight="1" x14ac:dyDescent="0.25">
      <c r="A95" s="8"/>
    </row>
    <row r="96" spans="1:1" ht="15.75" customHeight="1" x14ac:dyDescent="0.25">
      <c r="A96" s="8"/>
    </row>
    <row r="97" spans="1:1" ht="15.75" customHeight="1" x14ac:dyDescent="0.25">
      <c r="A97" s="8"/>
    </row>
    <row r="98" spans="1:1" ht="15.75" customHeight="1" x14ac:dyDescent="0.25">
      <c r="A98" s="8"/>
    </row>
    <row r="99" spans="1:1" ht="15.75" customHeight="1" x14ac:dyDescent="0.25">
      <c r="A99" s="8"/>
    </row>
    <row r="100" spans="1:1" ht="15.75" customHeight="1" x14ac:dyDescent="0.25">
      <c r="A100" s="8"/>
    </row>
    <row r="101" spans="1:1" ht="15.75" customHeight="1" x14ac:dyDescent="0.25">
      <c r="A101" s="8"/>
    </row>
    <row r="102" spans="1:1" ht="15.75" customHeight="1" x14ac:dyDescent="0.25">
      <c r="A102" s="8"/>
    </row>
    <row r="103" spans="1:1" ht="15.75" customHeight="1" x14ac:dyDescent="0.25">
      <c r="A103" s="8"/>
    </row>
    <row r="104" spans="1:1" ht="15.75" customHeight="1" x14ac:dyDescent="0.25">
      <c r="A104" s="8"/>
    </row>
    <row r="105" spans="1:1" ht="15.75" customHeight="1" x14ac:dyDescent="0.25">
      <c r="A105" s="8"/>
    </row>
    <row r="106" spans="1:1" ht="15.75" customHeight="1" x14ac:dyDescent="0.25">
      <c r="A106" s="8"/>
    </row>
    <row r="107" spans="1:1" ht="15.75" customHeight="1" x14ac:dyDescent="0.25">
      <c r="A107" s="8"/>
    </row>
    <row r="108" spans="1:1" ht="15.75" customHeight="1" x14ac:dyDescent="0.25">
      <c r="A108" s="8"/>
    </row>
    <row r="109" spans="1:1" ht="15.75" customHeight="1" x14ac:dyDescent="0.25">
      <c r="A109" s="8"/>
    </row>
    <row r="110" spans="1:1" ht="15.75" customHeight="1" x14ac:dyDescent="0.25">
      <c r="A110" s="8"/>
    </row>
    <row r="111" spans="1:1" ht="15.75" customHeight="1" x14ac:dyDescent="0.25">
      <c r="A111" s="8"/>
    </row>
    <row r="112" spans="1:1" ht="15.75" customHeight="1" x14ac:dyDescent="0.25">
      <c r="A112" s="8"/>
    </row>
    <row r="113" spans="1:1" ht="15.75" customHeight="1" x14ac:dyDescent="0.25">
      <c r="A113" s="8"/>
    </row>
    <row r="114" spans="1:1" ht="15.75" customHeight="1" x14ac:dyDescent="0.25">
      <c r="A114" s="8"/>
    </row>
    <row r="115" spans="1:1" ht="15.75" customHeight="1" x14ac:dyDescent="0.25">
      <c r="A115" s="8"/>
    </row>
    <row r="116" spans="1:1" ht="15.75" customHeight="1" x14ac:dyDescent="0.25">
      <c r="A116" s="8"/>
    </row>
    <row r="117" spans="1:1" ht="15.75" customHeight="1" x14ac:dyDescent="0.25">
      <c r="A117" s="8"/>
    </row>
    <row r="118" spans="1:1" ht="15.75" customHeight="1" x14ac:dyDescent="0.25">
      <c r="A118" s="8"/>
    </row>
    <row r="119" spans="1:1" ht="15.75" customHeight="1" x14ac:dyDescent="0.25">
      <c r="A119" s="8"/>
    </row>
    <row r="120" spans="1:1" ht="15.75" customHeight="1" x14ac:dyDescent="0.25">
      <c r="A120" s="8"/>
    </row>
    <row r="121" spans="1:1" ht="15.75" customHeight="1" x14ac:dyDescent="0.25">
      <c r="A121" s="8"/>
    </row>
    <row r="122" spans="1:1" ht="15.75" customHeight="1" x14ac:dyDescent="0.25">
      <c r="A122" s="8"/>
    </row>
    <row r="123" spans="1:1" ht="15.75" customHeight="1" x14ac:dyDescent="0.25">
      <c r="A123" s="8"/>
    </row>
    <row r="124" spans="1:1" ht="15.75" customHeight="1" x14ac:dyDescent="0.25">
      <c r="A124" s="8"/>
    </row>
    <row r="125" spans="1:1" ht="15.75" customHeight="1" x14ac:dyDescent="0.25">
      <c r="A125" s="8"/>
    </row>
    <row r="126" spans="1:1" ht="15.75" customHeight="1" x14ac:dyDescent="0.25">
      <c r="A126" s="8"/>
    </row>
    <row r="127" spans="1:1" ht="15.75" customHeight="1" x14ac:dyDescent="0.25">
      <c r="A127" s="8"/>
    </row>
    <row r="128" spans="1:1" ht="15.75" customHeight="1" x14ac:dyDescent="0.25">
      <c r="A128" s="8"/>
    </row>
    <row r="129" spans="1:1" ht="15.75" customHeight="1" x14ac:dyDescent="0.25">
      <c r="A129" s="8"/>
    </row>
    <row r="130" spans="1:1" ht="15.75" customHeight="1" x14ac:dyDescent="0.25">
      <c r="A130" s="8"/>
    </row>
    <row r="131" spans="1:1" ht="15.75" customHeight="1" x14ac:dyDescent="0.25">
      <c r="A131" s="8"/>
    </row>
    <row r="132" spans="1:1" ht="15.75" customHeight="1" x14ac:dyDescent="0.25">
      <c r="A132" s="8"/>
    </row>
    <row r="133" spans="1:1" ht="15.75" customHeight="1" x14ac:dyDescent="0.25">
      <c r="A133" s="8"/>
    </row>
    <row r="134" spans="1:1" ht="15.75" customHeight="1" x14ac:dyDescent="0.25">
      <c r="A134" s="8"/>
    </row>
    <row r="135" spans="1:1" ht="15.75" customHeight="1" x14ac:dyDescent="0.25">
      <c r="A135" s="8"/>
    </row>
    <row r="136" spans="1:1" ht="15.75" customHeight="1" x14ac:dyDescent="0.25">
      <c r="A136" s="8"/>
    </row>
    <row r="137" spans="1:1" ht="15.75" customHeight="1" x14ac:dyDescent="0.25">
      <c r="A137" s="8"/>
    </row>
    <row r="138" spans="1:1" ht="15.75" customHeight="1" x14ac:dyDescent="0.25">
      <c r="A138" s="8"/>
    </row>
    <row r="139" spans="1:1" ht="15.75" customHeight="1" x14ac:dyDescent="0.25">
      <c r="A139" s="8"/>
    </row>
    <row r="140" spans="1:1" ht="15.75" customHeight="1" x14ac:dyDescent="0.25">
      <c r="A140" s="8"/>
    </row>
    <row r="141" spans="1:1" ht="15.75" customHeight="1" x14ac:dyDescent="0.25">
      <c r="A141" s="8"/>
    </row>
    <row r="142" spans="1:1" ht="15.75" customHeight="1" x14ac:dyDescent="0.25">
      <c r="A142" s="8"/>
    </row>
    <row r="143" spans="1:1" ht="15.75" customHeight="1" x14ac:dyDescent="0.25">
      <c r="A143" s="8"/>
    </row>
    <row r="144" spans="1:1" ht="15.75" customHeight="1" x14ac:dyDescent="0.25">
      <c r="A144" s="8"/>
    </row>
    <row r="145" spans="1:1" ht="15.75" customHeight="1" x14ac:dyDescent="0.25">
      <c r="A145" s="8"/>
    </row>
    <row r="146" spans="1:1" ht="15.75" customHeight="1" x14ac:dyDescent="0.25">
      <c r="A146" s="8"/>
    </row>
    <row r="147" spans="1:1" ht="15.75" customHeight="1" x14ac:dyDescent="0.25">
      <c r="A147" s="8"/>
    </row>
    <row r="148" spans="1:1" ht="15.75" customHeight="1" x14ac:dyDescent="0.25">
      <c r="A148" s="8"/>
    </row>
    <row r="149" spans="1:1" ht="15.75" customHeight="1" x14ac:dyDescent="0.25">
      <c r="A149" s="8"/>
    </row>
    <row r="150" spans="1:1" ht="15.75" customHeight="1" x14ac:dyDescent="0.25">
      <c r="A150" s="8"/>
    </row>
    <row r="151" spans="1:1" ht="15.75" customHeight="1" x14ac:dyDescent="0.25">
      <c r="A151" s="8"/>
    </row>
    <row r="152" spans="1:1" ht="15.75" customHeight="1" x14ac:dyDescent="0.25">
      <c r="A152" s="8"/>
    </row>
    <row r="153" spans="1:1" ht="15.75" customHeight="1" x14ac:dyDescent="0.25">
      <c r="A153" s="8"/>
    </row>
    <row r="154" spans="1:1" ht="15.75" customHeight="1" x14ac:dyDescent="0.25">
      <c r="A154" s="8"/>
    </row>
    <row r="155" spans="1:1" ht="15.75" customHeight="1" x14ac:dyDescent="0.25">
      <c r="A155" s="8"/>
    </row>
    <row r="156" spans="1:1" ht="15.75" customHeight="1" x14ac:dyDescent="0.25">
      <c r="A156" s="8"/>
    </row>
    <row r="157" spans="1:1" ht="15.75" customHeight="1" x14ac:dyDescent="0.25">
      <c r="A157" s="8"/>
    </row>
    <row r="158" spans="1:1" ht="15.75" customHeight="1" x14ac:dyDescent="0.25">
      <c r="A158" s="8"/>
    </row>
    <row r="159" spans="1:1" ht="15.75" customHeight="1" x14ac:dyDescent="0.25">
      <c r="A159" s="8"/>
    </row>
    <row r="160" spans="1:1" ht="15.75" customHeight="1" x14ac:dyDescent="0.25">
      <c r="A160" s="8"/>
    </row>
    <row r="161" spans="1:1" ht="15.75" customHeight="1" x14ac:dyDescent="0.25">
      <c r="A161" s="8"/>
    </row>
    <row r="162" spans="1:1" ht="15.75" customHeight="1" x14ac:dyDescent="0.25">
      <c r="A162" s="8"/>
    </row>
    <row r="163" spans="1:1" ht="15.75" customHeight="1" x14ac:dyDescent="0.25">
      <c r="A163" s="8"/>
    </row>
    <row r="164" spans="1:1" ht="15.75" customHeight="1" x14ac:dyDescent="0.25">
      <c r="A164" s="8"/>
    </row>
    <row r="165" spans="1:1" ht="15.75" customHeight="1" x14ac:dyDescent="0.25">
      <c r="A165" s="8"/>
    </row>
    <row r="166" spans="1:1" ht="15.75" customHeight="1" x14ac:dyDescent="0.25">
      <c r="A166" s="8"/>
    </row>
    <row r="167" spans="1:1" ht="15.75" customHeight="1" x14ac:dyDescent="0.25">
      <c r="A167" s="8"/>
    </row>
    <row r="168" spans="1:1" ht="15.75" customHeight="1" x14ac:dyDescent="0.25">
      <c r="A168" s="8"/>
    </row>
    <row r="169" spans="1:1" ht="15.75" customHeight="1" x14ac:dyDescent="0.25">
      <c r="A169" s="8"/>
    </row>
    <row r="170" spans="1:1" ht="15.75" customHeight="1" x14ac:dyDescent="0.25">
      <c r="A170" s="8"/>
    </row>
    <row r="171" spans="1:1" ht="15.75" customHeight="1" x14ac:dyDescent="0.25">
      <c r="A171" s="8"/>
    </row>
    <row r="172" spans="1:1" ht="15.75" customHeight="1" x14ac:dyDescent="0.25">
      <c r="A172" s="8"/>
    </row>
    <row r="173" spans="1:1" ht="15.75" customHeight="1" x14ac:dyDescent="0.25">
      <c r="A173" s="8"/>
    </row>
    <row r="174" spans="1:1" ht="15.75" customHeight="1" x14ac:dyDescent="0.25">
      <c r="A174" s="8"/>
    </row>
    <row r="175" spans="1:1" ht="15.75" customHeight="1" x14ac:dyDescent="0.25">
      <c r="A175" s="8"/>
    </row>
    <row r="176" spans="1:1" ht="15.75" customHeight="1" x14ac:dyDescent="0.25">
      <c r="A176" s="8"/>
    </row>
    <row r="177" spans="1:1" ht="15.75" customHeight="1" x14ac:dyDescent="0.25">
      <c r="A177" s="8"/>
    </row>
    <row r="178" spans="1:1" ht="15.75" customHeight="1" x14ac:dyDescent="0.25">
      <c r="A178" s="8"/>
    </row>
    <row r="179" spans="1:1" ht="15.75" customHeight="1" x14ac:dyDescent="0.25">
      <c r="A179" s="8"/>
    </row>
    <row r="180" spans="1:1" ht="15.75" customHeight="1" x14ac:dyDescent="0.25">
      <c r="A180" s="8"/>
    </row>
    <row r="181" spans="1:1" ht="15.75" customHeight="1" x14ac:dyDescent="0.25">
      <c r="A181" s="8"/>
    </row>
    <row r="182" spans="1:1" ht="15.75" customHeight="1" x14ac:dyDescent="0.25">
      <c r="A182" s="8"/>
    </row>
    <row r="183" spans="1:1" ht="15.75" customHeight="1" x14ac:dyDescent="0.25">
      <c r="A183" s="8"/>
    </row>
    <row r="184" spans="1:1" ht="15.75" customHeight="1" x14ac:dyDescent="0.25">
      <c r="A184" s="8"/>
    </row>
    <row r="185" spans="1:1" ht="15.75" customHeight="1" x14ac:dyDescent="0.25">
      <c r="A185" s="8"/>
    </row>
    <row r="186" spans="1:1" ht="15.75" customHeight="1" x14ac:dyDescent="0.25">
      <c r="A186" s="8"/>
    </row>
    <row r="187" spans="1:1" ht="15.75" customHeight="1" x14ac:dyDescent="0.25">
      <c r="A187" s="8"/>
    </row>
    <row r="188" spans="1:1" ht="15.75" customHeight="1" x14ac:dyDescent="0.25">
      <c r="A188" s="8"/>
    </row>
    <row r="189" spans="1:1" ht="15.75" customHeight="1" x14ac:dyDescent="0.25">
      <c r="A189" s="8"/>
    </row>
    <row r="190" spans="1:1" ht="15.75" customHeight="1" x14ac:dyDescent="0.25">
      <c r="A190" s="8"/>
    </row>
    <row r="191" spans="1:1" ht="15.75" customHeight="1" x14ac:dyDescent="0.25">
      <c r="A191" s="8"/>
    </row>
    <row r="192" spans="1:1" ht="15.75" customHeight="1" x14ac:dyDescent="0.25">
      <c r="A192" s="8"/>
    </row>
    <row r="193" spans="1:1" ht="15.75" customHeight="1" x14ac:dyDescent="0.25">
      <c r="A193" s="8"/>
    </row>
    <row r="194" spans="1:1" ht="15.75" customHeight="1" x14ac:dyDescent="0.25">
      <c r="A194" s="8"/>
    </row>
    <row r="195" spans="1:1" ht="15.75" customHeight="1" x14ac:dyDescent="0.25">
      <c r="A195" s="8"/>
    </row>
    <row r="196" spans="1:1" ht="15.75" customHeight="1" x14ac:dyDescent="0.25">
      <c r="A196" s="8"/>
    </row>
    <row r="197" spans="1:1" ht="15.75" customHeight="1" x14ac:dyDescent="0.25">
      <c r="A197" s="8"/>
    </row>
    <row r="198" spans="1:1" ht="15.75" customHeight="1" x14ac:dyDescent="0.25">
      <c r="A198" s="8"/>
    </row>
    <row r="199" spans="1:1" ht="15.75" customHeight="1" x14ac:dyDescent="0.25">
      <c r="A199" s="8"/>
    </row>
    <row r="200" spans="1:1" ht="15.75" customHeight="1" x14ac:dyDescent="0.25">
      <c r="A200" s="8"/>
    </row>
    <row r="201" spans="1:1" ht="15.75" customHeight="1" x14ac:dyDescent="0.25">
      <c r="A201" s="8"/>
    </row>
    <row r="202" spans="1:1" ht="15.75" customHeight="1" x14ac:dyDescent="0.25">
      <c r="A202" s="8"/>
    </row>
    <row r="203" spans="1:1" ht="15.75" customHeight="1" x14ac:dyDescent="0.25">
      <c r="A203" s="8"/>
    </row>
    <row r="204" spans="1:1" ht="15.75" customHeight="1" x14ac:dyDescent="0.25">
      <c r="A204" s="8"/>
    </row>
    <row r="205" spans="1:1" ht="15.75" customHeight="1" x14ac:dyDescent="0.25">
      <c r="A205" s="8"/>
    </row>
    <row r="206" spans="1:1" ht="15.75" customHeight="1" x14ac:dyDescent="0.25">
      <c r="A206" s="8"/>
    </row>
    <row r="207" spans="1:1" ht="15.75" customHeight="1" x14ac:dyDescent="0.25">
      <c r="A207" s="8"/>
    </row>
    <row r="208" spans="1:1" ht="15.75" customHeight="1" x14ac:dyDescent="0.25">
      <c r="A208" s="8"/>
    </row>
    <row r="209" spans="1:1" ht="15.75" customHeight="1" x14ac:dyDescent="0.25">
      <c r="A209" s="8"/>
    </row>
    <row r="210" spans="1:1" ht="15.75" customHeight="1" x14ac:dyDescent="0.25">
      <c r="A210" s="8"/>
    </row>
    <row r="211" spans="1:1" ht="15.75" customHeight="1" x14ac:dyDescent="0.25">
      <c r="A211" s="8"/>
    </row>
    <row r="212" spans="1:1" ht="15.75" customHeight="1" x14ac:dyDescent="0.25">
      <c r="A212" s="8"/>
    </row>
    <row r="213" spans="1:1" ht="15.75" customHeight="1" x14ac:dyDescent="0.25">
      <c r="A213" s="8"/>
    </row>
    <row r="214" spans="1:1" ht="15.75" customHeight="1" x14ac:dyDescent="0.25">
      <c r="A214" s="8"/>
    </row>
    <row r="215" spans="1:1" ht="15.75" customHeight="1" x14ac:dyDescent="0.25">
      <c r="A215" s="8"/>
    </row>
    <row r="216" spans="1:1" ht="15.75" customHeight="1" x14ac:dyDescent="0.25">
      <c r="A216" s="8"/>
    </row>
    <row r="217" spans="1:1" ht="15.75" customHeight="1" x14ac:dyDescent="0.25">
      <c r="A217" s="8"/>
    </row>
    <row r="218" spans="1:1" ht="15.75" customHeight="1" x14ac:dyDescent="0.25">
      <c r="A218" s="8"/>
    </row>
    <row r="219" spans="1:1" ht="15.75" customHeight="1" x14ac:dyDescent="0.25">
      <c r="A219" s="8"/>
    </row>
    <row r="220" spans="1:1" ht="15.75" customHeight="1" x14ac:dyDescent="0.25">
      <c r="A220" s="8"/>
    </row>
    <row r="221" spans="1:1" ht="15.75" customHeight="1" x14ac:dyDescent="0.25">
      <c r="A221" s="8"/>
    </row>
    <row r="222" spans="1:1" ht="15.75" customHeight="1" x14ac:dyDescent="0.25">
      <c r="A222" s="8"/>
    </row>
    <row r="223" spans="1:1" ht="15.75" customHeight="1" x14ac:dyDescent="0.25">
      <c r="A223" s="8"/>
    </row>
    <row r="224" spans="1:1" ht="15.75" customHeight="1" x14ac:dyDescent="0.25">
      <c r="A224" s="8"/>
    </row>
    <row r="225" spans="1:1" ht="15.75" customHeight="1" x14ac:dyDescent="0.25">
      <c r="A225" s="8"/>
    </row>
    <row r="226" spans="1:1" ht="15.75" customHeight="1" x14ac:dyDescent="0.25">
      <c r="A226" s="8"/>
    </row>
    <row r="227" spans="1:1" ht="15.75" customHeight="1" x14ac:dyDescent="0.25">
      <c r="A227" s="8"/>
    </row>
    <row r="228" spans="1:1" ht="15.75" customHeight="1" x14ac:dyDescent="0.25">
      <c r="A228" s="8"/>
    </row>
    <row r="229" spans="1:1" ht="15.75" customHeight="1" x14ac:dyDescent="0.25">
      <c r="A229" s="8"/>
    </row>
    <row r="230" spans="1:1" ht="15.75" customHeight="1" x14ac:dyDescent="0.25">
      <c r="A230" s="8"/>
    </row>
    <row r="231" spans="1:1" ht="15.75" customHeight="1" x14ac:dyDescent="0.25">
      <c r="A231" s="8"/>
    </row>
    <row r="232" spans="1:1" ht="15.75" customHeight="1" x14ac:dyDescent="0.25">
      <c r="A232" s="8"/>
    </row>
    <row r="233" spans="1:1" ht="15.75" customHeight="1" x14ac:dyDescent="0.25">
      <c r="A233" s="8"/>
    </row>
    <row r="234" spans="1:1" ht="15.75" customHeight="1" x14ac:dyDescent="0.25">
      <c r="A234" s="8"/>
    </row>
    <row r="235" spans="1:1" ht="15.75" customHeight="1" x14ac:dyDescent="0.25">
      <c r="A235" s="8"/>
    </row>
    <row r="236" spans="1:1" ht="15.75" customHeight="1" x14ac:dyDescent="0.25">
      <c r="A236" s="8"/>
    </row>
    <row r="237" spans="1:1" ht="15.75" customHeight="1" x14ac:dyDescent="0.25">
      <c r="A237" s="8"/>
    </row>
    <row r="238" spans="1:1" ht="15.75" customHeight="1" x14ac:dyDescent="0.25">
      <c r="A238" s="8"/>
    </row>
    <row r="239" spans="1:1" ht="15.75" customHeight="1" x14ac:dyDescent="0.25">
      <c r="A239" s="8"/>
    </row>
    <row r="240" spans="1:1" ht="15.75" customHeight="1" x14ac:dyDescent="0.25">
      <c r="A240" s="8"/>
    </row>
    <row r="241" spans="1:1" ht="15.75" customHeight="1" x14ac:dyDescent="0.25">
      <c r="A241" s="8"/>
    </row>
    <row r="242" spans="1:1" ht="15.75" customHeight="1" x14ac:dyDescent="0.25">
      <c r="A242" s="8"/>
    </row>
    <row r="243" spans="1:1" ht="15.75" customHeight="1" x14ac:dyDescent="0.25">
      <c r="A243" s="8"/>
    </row>
    <row r="244" spans="1:1" ht="15.75" customHeight="1" x14ac:dyDescent="0.25">
      <c r="A244" s="8"/>
    </row>
    <row r="245" spans="1:1" ht="15.75" customHeight="1" x14ac:dyDescent="0.25">
      <c r="A245" s="8"/>
    </row>
    <row r="246" spans="1:1" ht="15.75" customHeight="1" x14ac:dyDescent="0.25">
      <c r="A246" s="8"/>
    </row>
    <row r="247" spans="1:1" ht="15.75" customHeight="1" x14ac:dyDescent="0.25">
      <c r="A247" s="8"/>
    </row>
    <row r="248" spans="1:1" ht="15.75" customHeight="1" x14ac:dyDescent="0.25">
      <c r="A248" s="8"/>
    </row>
    <row r="249" spans="1:1" ht="15.75" customHeight="1" x14ac:dyDescent="0.25">
      <c r="A249" s="8"/>
    </row>
    <row r="250" spans="1:1" ht="15.75" customHeight="1" x14ac:dyDescent="0.25">
      <c r="A250" s="8"/>
    </row>
    <row r="251" spans="1:1" ht="15.75" customHeight="1" x14ac:dyDescent="0.25">
      <c r="A251" s="8"/>
    </row>
    <row r="252" spans="1:1" ht="15.75" customHeight="1" x14ac:dyDescent="0.25">
      <c r="A252" s="8"/>
    </row>
    <row r="253" spans="1:1" ht="15.75" customHeight="1" x14ac:dyDescent="0.25">
      <c r="A253" s="8"/>
    </row>
    <row r="254" spans="1:1" ht="15.75" customHeight="1" x14ac:dyDescent="0.25">
      <c r="A254" s="8"/>
    </row>
    <row r="255" spans="1:1" ht="15.75" customHeight="1" x14ac:dyDescent="0.25">
      <c r="A255" s="8"/>
    </row>
    <row r="256" spans="1:1" ht="15.75" customHeight="1" x14ac:dyDescent="0.25">
      <c r="A256" s="8"/>
    </row>
    <row r="257" spans="1:1" ht="15.75" customHeight="1" x14ac:dyDescent="0.25">
      <c r="A257" s="8"/>
    </row>
    <row r="258" spans="1:1" ht="15.75" customHeight="1" x14ac:dyDescent="0.25">
      <c r="A258" s="8"/>
    </row>
    <row r="259" spans="1:1" ht="15.75" customHeight="1" x14ac:dyDescent="0.25">
      <c r="A259" s="8"/>
    </row>
    <row r="260" spans="1:1" ht="15.75" customHeight="1" x14ac:dyDescent="0.25">
      <c r="A260" s="8"/>
    </row>
    <row r="261" spans="1:1" ht="15.75" customHeight="1" x14ac:dyDescent="0.25">
      <c r="A261" s="8"/>
    </row>
    <row r="262" spans="1:1" ht="15.75" customHeight="1" x14ac:dyDescent="0.25">
      <c r="A262" s="8"/>
    </row>
    <row r="263" spans="1:1" ht="15.75" customHeight="1" x14ac:dyDescent="0.25">
      <c r="A263" s="8"/>
    </row>
    <row r="264" spans="1:1" ht="15.75" customHeight="1" x14ac:dyDescent="0.25">
      <c r="A264" s="8"/>
    </row>
    <row r="265" spans="1:1" ht="15.75" customHeight="1" x14ac:dyDescent="0.25">
      <c r="A265" s="8"/>
    </row>
    <row r="266" spans="1:1" ht="15.75" customHeight="1" x14ac:dyDescent="0.25">
      <c r="A266" s="8"/>
    </row>
    <row r="267" spans="1:1" ht="15.75" customHeight="1" x14ac:dyDescent="0.25">
      <c r="A267" s="8"/>
    </row>
    <row r="268" spans="1:1" ht="15.75" customHeight="1" x14ac:dyDescent="0.25">
      <c r="A268" s="8"/>
    </row>
    <row r="269" spans="1:1" ht="15.75" customHeight="1" x14ac:dyDescent="0.25">
      <c r="A269" s="8"/>
    </row>
    <row r="270" spans="1:1" ht="15.75" customHeight="1" x14ac:dyDescent="0.25">
      <c r="A270" s="8"/>
    </row>
    <row r="271" spans="1:1" ht="15.75" customHeight="1" x14ac:dyDescent="0.25">
      <c r="A271" s="8"/>
    </row>
    <row r="272" spans="1:1" ht="15.75" customHeight="1" x14ac:dyDescent="0.25">
      <c r="A272" s="8"/>
    </row>
    <row r="273" spans="1:1" ht="15.75" customHeight="1" x14ac:dyDescent="0.25">
      <c r="A273" s="8"/>
    </row>
    <row r="274" spans="1:1" ht="15.75" customHeight="1" x14ac:dyDescent="0.25">
      <c r="A274" s="8"/>
    </row>
    <row r="275" spans="1:1" ht="15.75" customHeight="1" x14ac:dyDescent="0.25">
      <c r="A275" s="8"/>
    </row>
    <row r="276" spans="1:1" ht="15.75" customHeight="1" x14ac:dyDescent="0.25">
      <c r="A276" s="8"/>
    </row>
    <row r="277" spans="1:1" ht="15.75" customHeight="1" x14ac:dyDescent="0.25">
      <c r="A277" s="8"/>
    </row>
    <row r="278" spans="1:1" ht="15.75" customHeight="1" x14ac:dyDescent="0.25">
      <c r="A278" s="8"/>
    </row>
    <row r="279" spans="1:1" ht="15.75" customHeight="1" x14ac:dyDescent="0.25">
      <c r="A279" s="8"/>
    </row>
    <row r="280" spans="1:1" ht="15.75" customHeight="1" x14ac:dyDescent="0.25">
      <c r="A280" s="8"/>
    </row>
    <row r="281" spans="1:1" ht="15.75" customHeight="1" x14ac:dyDescent="0.25">
      <c r="A281" s="8"/>
    </row>
    <row r="282" spans="1:1" ht="15.75" customHeight="1" x14ac:dyDescent="0.25">
      <c r="A282" s="8"/>
    </row>
    <row r="283" spans="1:1" ht="15.75" customHeight="1" x14ac:dyDescent="0.25">
      <c r="A283" s="8"/>
    </row>
    <row r="284" spans="1:1" ht="15.75" customHeight="1" x14ac:dyDescent="0.25">
      <c r="A284" s="8"/>
    </row>
    <row r="285" spans="1:1" ht="15.75" customHeight="1" x14ac:dyDescent="0.25">
      <c r="A285" s="8"/>
    </row>
    <row r="286" spans="1:1" ht="15.75" customHeight="1" x14ac:dyDescent="0.25">
      <c r="A286" s="8"/>
    </row>
    <row r="287" spans="1:1" ht="15.75" customHeight="1" x14ac:dyDescent="0.25">
      <c r="A287" s="8"/>
    </row>
    <row r="288" spans="1:1" ht="15.75" customHeight="1" x14ac:dyDescent="0.25">
      <c r="A288" s="8"/>
    </row>
    <row r="289" spans="1:1" ht="15.75" customHeight="1" x14ac:dyDescent="0.25">
      <c r="A289" s="8"/>
    </row>
    <row r="290" spans="1:1" ht="15.75" customHeight="1" x14ac:dyDescent="0.25">
      <c r="A290" s="8"/>
    </row>
    <row r="291" spans="1:1" ht="15.75" customHeight="1" x14ac:dyDescent="0.25">
      <c r="A291" s="8"/>
    </row>
    <row r="292" spans="1:1" ht="15.75" customHeight="1" x14ac:dyDescent="0.25">
      <c r="A292" s="8"/>
    </row>
    <row r="293" spans="1:1" ht="15.75" customHeight="1" x14ac:dyDescent="0.25">
      <c r="A293" s="8"/>
    </row>
    <row r="294" spans="1:1" ht="15.75" customHeight="1" x14ac:dyDescent="0.25">
      <c r="A294" s="8"/>
    </row>
    <row r="295" spans="1:1" ht="15.75" customHeight="1" x14ac:dyDescent="0.25">
      <c r="A295" s="8"/>
    </row>
    <row r="296" spans="1:1" ht="15.75" customHeight="1" x14ac:dyDescent="0.25">
      <c r="A296" s="8"/>
    </row>
    <row r="297" spans="1:1" ht="15.75" customHeight="1" x14ac:dyDescent="0.25">
      <c r="A297" s="8"/>
    </row>
    <row r="298" spans="1:1" ht="15.75" customHeight="1" x14ac:dyDescent="0.25">
      <c r="A298" s="8"/>
    </row>
    <row r="299" spans="1:1" ht="15.75" customHeight="1" x14ac:dyDescent="0.25">
      <c r="A299" s="8"/>
    </row>
    <row r="300" spans="1:1" ht="15.75" customHeight="1" x14ac:dyDescent="0.25">
      <c r="A300" s="8"/>
    </row>
    <row r="301" spans="1:1" ht="15.75" customHeight="1" x14ac:dyDescent="0.25">
      <c r="A301" s="8"/>
    </row>
    <row r="302" spans="1:1" ht="15.75" customHeight="1" x14ac:dyDescent="0.25">
      <c r="A302" s="8"/>
    </row>
    <row r="303" spans="1:1" ht="15.75" customHeight="1" x14ac:dyDescent="0.25">
      <c r="A303" s="8"/>
    </row>
    <row r="304" spans="1:1" ht="15.75" customHeight="1" x14ac:dyDescent="0.25">
      <c r="A304" s="8"/>
    </row>
    <row r="305" spans="1:1" ht="15.75" customHeight="1" x14ac:dyDescent="0.25">
      <c r="A305" s="8"/>
    </row>
    <row r="306" spans="1:1" ht="15.75" customHeight="1" x14ac:dyDescent="0.25">
      <c r="A306" s="8"/>
    </row>
    <row r="307" spans="1:1" ht="15.75" customHeight="1" x14ac:dyDescent="0.25">
      <c r="A307" s="8"/>
    </row>
    <row r="308" spans="1:1" ht="15.75" customHeight="1" x14ac:dyDescent="0.25">
      <c r="A308" s="8"/>
    </row>
    <row r="309" spans="1:1" ht="15.75" customHeight="1" x14ac:dyDescent="0.25">
      <c r="A309" s="8"/>
    </row>
    <row r="310" spans="1:1" ht="15.75" customHeight="1" x14ac:dyDescent="0.25">
      <c r="A310" s="8"/>
    </row>
    <row r="311" spans="1:1" ht="15.75" customHeight="1" x14ac:dyDescent="0.25">
      <c r="A311" s="8"/>
    </row>
    <row r="312" spans="1:1" ht="15.75" customHeight="1" x14ac:dyDescent="0.25">
      <c r="A312" s="8"/>
    </row>
    <row r="313" spans="1:1" ht="15.75" customHeight="1" x14ac:dyDescent="0.25">
      <c r="A313" s="8"/>
    </row>
    <row r="314" spans="1:1" ht="15.75" customHeight="1" x14ac:dyDescent="0.25">
      <c r="A314" s="8"/>
    </row>
    <row r="315" spans="1:1" ht="15.75" customHeight="1" x14ac:dyDescent="0.25">
      <c r="A315" s="8"/>
    </row>
    <row r="316" spans="1:1" ht="15.75" customHeight="1" x14ac:dyDescent="0.25">
      <c r="A316" s="8"/>
    </row>
    <row r="317" spans="1:1" ht="15.75" customHeight="1" x14ac:dyDescent="0.25">
      <c r="A317" s="8"/>
    </row>
    <row r="318" spans="1:1" ht="15.75" customHeight="1" x14ac:dyDescent="0.25">
      <c r="A318" s="8"/>
    </row>
    <row r="319" spans="1:1" ht="15.75" customHeight="1" x14ac:dyDescent="0.25">
      <c r="A319" s="8"/>
    </row>
    <row r="320" spans="1:1" ht="15.75" customHeight="1" x14ac:dyDescent="0.25">
      <c r="A320" s="8"/>
    </row>
    <row r="321" spans="1:1" ht="15.75" customHeight="1" x14ac:dyDescent="0.25">
      <c r="A321" s="8"/>
    </row>
    <row r="322" spans="1:1" ht="15.75" customHeight="1" x14ac:dyDescent="0.25">
      <c r="A322" s="8"/>
    </row>
    <row r="323" spans="1:1" ht="15.75" customHeight="1" x14ac:dyDescent="0.25">
      <c r="A323" s="8"/>
    </row>
    <row r="324" spans="1:1" ht="15.75" customHeight="1" x14ac:dyDescent="0.25">
      <c r="A324" s="8"/>
    </row>
    <row r="325" spans="1:1" ht="15.75" customHeight="1" x14ac:dyDescent="0.25">
      <c r="A325" s="8"/>
    </row>
    <row r="326" spans="1:1" ht="15.75" customHeight="1" x14ac:dyDescent="0.25">
      <c r="A326" s="8"/>
    </row>
    <row r="327" spans="1:1" ht="15.75" customHeight="1" x14ac:dyDescent="0.25">
      <c r="A327" s="8"/>
    </row>
    <row r="328" spans="1:1" ht="15.75" customHeight="1" x14ac:dyDescent="0.25">
      <c r="A328" s="8"/>
    </row>
    <row r="329" spans="1:1" ht="15.75" customHeight="1" x14ac:dyDescent="0.25">
      <c r="A329" s="8"/>
    </row>
    <row r="330" spans="1:1" ht="15.75" customHeight="1" x14ac:dyDescent="0.25">
      <c r="A330" s="8"/>
    </row>
    <row r="331" spans="1:1" ht="15.75" customHeight="1" x14ac:dyDescent="0.25">
      <c r="A331" s="8"/>
    </row>
    <row r="332" spans="1:1" ht="15.75" customHeight="1" x14ac:dyDescent="0.25">
      <c r="A332" s="8"/>
    </row>
    <row r="333" spans="1:1" ht="15.75" customHeight="1" x14ac:dyDescent="0.25">
      <c r="A333" s="8"/>
    </row>
    <row r="334" spans="1:1" ht="15.75" customHeight="1" x14ac:dyDescent="0.25">
      <c r="A334" s="8"/>
    </row>
    <row r="335" spans="1:1" ht="15.75" customHeight="1" x14ac:dyDescent="0.25">
      <c r="A335" s="8"/>
    </row>
    <row r="336" spans="1:1" ht="15.75" customHeight="1" x14ac:dyDescent="0.25">
      <c r="A336" s="8"/>
    </row>
    <row r="337" spans="1:1" ht="15.75" customHeight="1" x14ac:dyDescent="0.25">
      <c r="A337" s="8"/>
    </row>
    <row r="338" spans="1:1" ht="15.75" customHeight="1" x14ac:dyDescent="0.25">
      <c r="A338" s="8"/>
    </row>
    <row r="339" spans="1:1" ht="15.75" customHeight="1" x14ac:dyDescent="0.25">
      <c r="A339" s="8"/>
    </row>
    <row r="340" spans="1:1" ht="15.75" customHeight="1" x14ac:dyDescent="0.25">
      <c r="A340" s="8"/>
    </row>
    <row r="341" spans="1:1" ht="15.75" customHeight="1" x14ac:dyDescent="0.25">
      <c r="A341" s="8"/>
    </row>
    <row r="342" spans="1:1" ht="15.75" customHeight="1" x14ac:dyDescent="0.25">
      <c r="A342" s="8"/>
    </row>
    <row r="343" spans="1:1" ht="15.75" customHeight="1" x14ac:dyDescent="0.25">
      <c r="A343" s="8"/>
    </row>
    <row r="344" spans="1:1" ht="15.75" customHeight="1" x14ac:dyDescent="0.25">
      <c r="A344" s="8"/>
    </row>
    <row r="345" spans="1:1" ht="15.75" customHeight="1" x14ac:dyDescent="0.25">
      <c r="A345" s="8"/>
    </row>
    <row r="346" spans="1:1" ht="15.75" customHeight="1" x14ac:dyDescent="0.25">
      <c r="A346" s="8"/>
    </row>
    <row r="347" spans="1:1" ht="15.75" customHeight="1" x14ac:dyDescent="0.25">
      <c r="A347" s="8"/>
    </row>
    <row r="348" spans="1:1" ht="15.75" customHeight="1" x14ac:dyDescent="0.25">
      <c r="A348" s="8"/>
    </row>
    <row r="349" spans="1:1" ht="15.75" customHeight="1" x14ac:dyDescent="0.25">
      <c r="A349" s="8"/>
    </row>
    <row r="350" spans="1:1" ht="15.75" customHeight="1" x14ac:dyDescent="0.25">
      <c r="A350" s="8"/>
    </row>
    <row r="351" spans="1:1" ht="15.75" customHeight="1" x14ac:dyDescent="0.25">
      <c r="A351" s="8"/>
    </row>
    <row r="352" spans="1:1" ht="15.75" customHeight="1" x14ac:dyDescent="0.25">
      <c r="A352" s="8"/>
    </row>
    <row r="353" spans="1:1" ht="15.75" customHeight="1" x14ac:dyDescent="0.25">
      <c r="A353" s="8"/>
    </row>
    <row r="354" spans="1:1" ht="15.75" customHeight="1" x14ac:dyDescent="0.25">
      <c r="A354" s="8"/>
    </row>
    <row r="355" spans="1:1" ht="15.75" customHeight="1" x14ac:dyDescent="0.25">
      <c r="A355" s="8"/>
    </row>
    <row r="356" spans="1:1" ht="15.75" customHeight="1" x14ac:dyDescent="0.25">
      <c r="A356" s="8"/>
    </row>
    <row r="357" spans="1:1" ht="15.75" customHeight="1" x14ac:dyDescent="0.25">
      <c r="A357" s="8"/>
    </row>
    <row r="358" spans="1:1" ht="15.75" customHeight="1" x14ac:dyDescent="0.25">
      <c r="A358" s="8"/>
    </row>
    <row r="359" spans="1:1" ht="15.75" customHeight="1" x14ac:dyDescent="0.25">
      <c r="A359" s="8"/>
    </row>
    <row r="360" spans="1:1" ht="15.75" customHeight="1" x14ac:dyDescent="0.25">
      <c r="A360" s="8"/>
    </row>
    <row r="361" spans="1:1" ht="15.75" customHeight="1" x14ac:dyDescent="0.25">
      <c r="A361" s="8"/>
    </row>
    <row r="362" spans="1:1" ht="15.75" customHeight="1" x14ac:dyDescent="0.25">
      <c r="A362" s="8"/>
    </row>
    <row r="363" spans="1:1" ht="15.75" customHeight="1" x14ac:dyDescent="0.25">
      <c r="A363" s="8"/>
    </row>
    <row r="364" spans="1:1" ht="15.75" customHeight="1" x14ac:dyDescent="0.25">
      <c r="A364" s="8"/>
    </row>
    <row r="365" spans="1:1" ht="15.75" customHeight="1" x14ac:dyDescent="0.25">
      <c r="A365" s="8"/>
    </row>
    <row r="366" spans="1:1" ht="15.75" customHeight="1" x14ac:dyDescent="0.25">
      <c r="A366" s="8"/>
    </row>
    <row r="367" spans="1:1" ht="15.75" customHeight="1" x14ac:dyDescent="0.25">
      <c r="A367" s="8"/>
    </row>
    <row r="368" spans="1:1" ht="15.75" customHeight="1" x14ac:dyDescent="0.25">
      <c r="A368" s="8"/>
    </row>
    <row r="369" spans="1:1" ht="15.75" customHeight="1" x14ac:dyDescent="0.25">
      <c r="A369" s="8"/>
    </row>
    <row r="370" spans="1:1" ht="15.75" customHeight="1" x14ac:dyDescent="0.25">
      <c r="A370" s="8"/>
    </row>
    <row r="371" spans="1:1" ht="15.75" customHeight="1" x14ac:dyDescent="0.25">
      <c r="A371" s="8"/>
    </row>
    <row r="372" spans="1:1" ht="15.75" customHeight="1" x14ac:dyDescent="0.25">
      <c r="A372" s="8"/>
    </row>
    <row r="373" spans="1:1" ht="15.75" customHeight="1" x14ac:dyDescent="0.25">
      <c r="A373" s="8"/>
    </row>
    <row r="374" spans="1:1" ht="15.75" customHeight="1" x14ac:dyDescent="0.25">
      <c r="A374" s="8"/>
    </row>
    <row r="375" spans="1:1" ht="15.75" customHeight="1" x14ac:dyDescent="0.25">
      <c r="A375" s="8"/>
    </row>
    <row r="376" spans="1:1" ht="15.75" customHeight="1" x14ac:dyDescent="0.25">
      <c r="A376" s="8"/>
    </row>
    <row r="377" spans="1:1" ht="15.75" customHeight="1" x14ac:dyDescent="0.25">
      <c r="A377" s="8"/>
    </row>
    <row r="378" spans="1:1" ht="15.75" customHeight="1" x14ac:dyDescent="0.25">
      <c r="A378" s="8"/>
    </row>
    <row r="379" spans="1:1" ht="15.75" customHeight="1" x14ac:dyDescent="0.25">
      <c r="A379" s="8"/>
    </row>
    <row r="380" spans="1:1" ht="15.75" customHeight="1" x14ac:dyDescent="0.25">
      <c r="A380" s="8"/>
    </row>
    <row r="381" spans="1:1" ht="15.75" customHeight="1" x14ac:dyDescent="0.25">
      <c r="A381" s="8"/>
    </row>
    <row r="382" spans="1:1" ht="15.75" customHeight="1" x14ac:dyDescent="0.25">
      <c r="A382" s="8"/>
    </row>
    <row r="383" spans="1:1" ht="15.75" customHeight="1" x14ac:dyDescent="0.25">
      <c r="A383" s="8"/>
    </row>
    <row r="384" spans="1:1" ht="15.75" customHeight="1" x14ac:dyDescent="0.25">
      <c r="A384" s="8"/>
    </row>
    <row r="385" spans="1:1" ht="15.75" customHeight="1" x14ac:dyDescent="0.25">
      <c r="A385" s="8"/>
    </row>
    <row r="386" spans="1:1" ht="15.75" customHeight="1" x14ac:dyDescent="0.25">
      <c r="A386" s="8"/>
    </row>
    <row r="387" spans="1:1" ht="15.75" customHeight="1" x14ac:dyDescent="0.25">
      <c r="A387" s="8"/>
    </row>
    <row r="388" spans="1:1" ht="15.75" customHeight="1" x14ac:dyDescent="0.25">
      <c r="A388" s="8"/>
    </row>
    <row r="389" spans="1:1" ht="15.75" customHeight="1" x14ac:dyDescent="0.25">
      <c r="A389" s="8"/>
    </row>
    <row r="390" spans="1:1" ht="15.75" customHeight="1" x14ac:dyDescent="0.25">
      <c r="A390" s="8"/>
    </row>
    <row r="391" spans="1:1" ht="15.75" customHeight="1" x14ac:dyDescent="0.25">
      <c r="A391" s="8"/>
    </row>
    <row r="392" spans="1:1" ht="15.75" customHeight="1" x14ac:dyDescent="0.25">
      <c r="A392" s="8"/>
    </row>
    <row r="393" spans="1:1" ht="15.75" customHeight="1" x14ac:dyDescent="0.25">
      <c r="A393" s="8"/>
    </row>
    <row r="394" spans="1:1" ht="15.75" customHeight="1" x14ac:dyDescent="0.25">
      <c r="A394" s="8"/>
    </row>
    <row r="395" spans="1:1" ht="15.75" customHeight="1" x14ac:dyDescent="0.25">
      <c r="A395" s="8"/>
    </row>
    <row r="396" spans="1:1" ht="15.75" customHeight="1" x14ac:dyDescent="0.25">
      <c r="A396" s="8"/>
    </row>
    <row r="397" spans="1:1" ht="15.75" customHeight="1" x14ac:dyDescent="0.25">
      <c r="A397" s="8"/>
    </row>
    <row r="398" spans="1:1" ht="15.75" customHeight="1" x14ac:dyDescent="0.25">
      <c r="A398" s="8"/>
    </row>
    <row r="399" spans="1:1" ht="15.75" customHeight="1" x14ac:dyDescent="0.25">
      <c r="A399" s="8"/>
    </row>
    <row r="400" spans="1:1" ht="15.75" customHeight="1" x14ac:dyDescent="0.25">
      <c r="A400" s="8"/>
    </row>
    <row r="401" spans="1:1" ht="15.75" customHeight="1" x14ac:dyDescent="0.25">
      <c r="A401" s="8"/>
    </row>
    <row r="402" spans="1:1" ht="15.75" customHeight="1" x14ac:dyDescent="0.25">
      <c r="A402" s="8"/>
    </row>
    <row r="403" spans="1:1" ht="15.75" customHeight="1" x14ac:dyDescent="0.25">
      <c r="A403" s="8"/>
    </row>
    <row r="404" spans="1:1" ht="15.75" customHeight="1" x14ac:dyDescent="0.25">
      <c r="A404" s="8"/>
    </row>
    <row r="405" spans="1:1" ht="15.75" customHeight="1" x14ac:dyDescent="0.25">
      <c r="A405" s="8"/>
    </row>
    <row r="406" spans="1:1" ht="15.75" customHeight="1" x14ac:dyDescent="0.25">
      <c r="A406" s="8"/>
    </row>
    <row r="407" spans="1:1" ht="15.75" customHeight="1" x14ac:dyDescent="0.25">
      <c r="A407" s="8"/>
    </row>
    <row r="408" spans="1:1" ht="15.75" customHeight="1" x14ac:dyDescent="0.25">
      <c r="A408" s="8"/>
    </row>
    <row r="409" spans="1:1" ht="15.75" customHeight="1" x14ac:dyDescent="0.25">
      <c r="A409" s="8"/>
    </row>
    <row r="410" spans="1:1" ht="15.75" customHeight="1" x14ac:dyDescent="0.25">
      <c r="A410" s="8"/>
    </row>
    <row r="411" spans="1:1" ht="15.75" customHeight="1" x14ac:dyDescent="0.25">
      <c r="A411" s="8"/>
    </row>
    <row r="412" spans="1:1" ht="15.75" customHeight="1" x14ac:dyDescent="0.25">
      <c r="A412" s="8"/>
    </row>
    <row r="413" spans="1:1" ht="15.75" customHeight="1" x14ac:dyDescent="0.25">
      <c r="A413" s="8"/>
    </row>
    <row r="414" spans="1:1" ht="15.75" customHeight="1" x14ac:dyDescent="0.25">
      <c r="A414" s="8"/>
    </row>
    <row r="415" spans="1:1" ht="15.75" customHeight="1" x14ac:dyDescent="0.25">
      <c r="A415" s="8"/>
    </row>
    <row r="416" spans="1:1" ht="15.75" customHeight="1" x14ac:dyDescent="0.25">
      <c r="A416" s="8"/>
    </row>
    <row r="417" spans="1:1" ht="15.75" customHeight="1" x14ac:dyDescent="0.25">
      <c r="A417" s="8"/>
    </row>
    <row r="418" spans="1:1" ht="15.75" customHeight="1" x14ac:dyDescent="0.25">
      <c r="A418" s="8"/>
    </row>
    <row r="419" spans="1:1" ht="15.75" customHeight="1" x14ac:dyDescent="0.25">
      <c r="A419" s="8"/>
    </row>
    <row r="420" spans="1:1" ht="15.75" customHeight="1" x14ac:dyDescent="0.25">
      <c r="A420" s="8"/>
    </row>
    <row r="421" spans="1:1" ht="15.75" customHeight="1" x14ac:dyDescent="0.25">
      <c r="A421" s="8"/>
    </row>
    <row r="422" spans="1:1" ht="15.75" customHeight="1" x14ac:dyDescent="0.25">
      <c r="A422" s="8"/>
    </row>
    <row r="423" spans="1:1" ht="15.75" customHeight="1" x14ac:dyDescent="0.25">
      <c r="A423" s="8"/>
    </row>
    <row r="424" spans="1:1" ht="15.75" customHeight="1" x14ac:dyDescent="0.25">
      <c r="A424" s="8"/>
    </row>
    <row r="425" spans="1:1" ht="15.75" customHeight="1" x14ac:dyDescent="0.25">
      <c r="A425" s="8"/>
    </row>
    <row r="426" spans="1:1" ht="15.75" customHeight="1" x14ac:dyDescent="0.25">
      <c r="A426" s="8"/>
    </row>
    <row r="427" spans="1:1" ht="15.75" customHeight="1" x14ac:dyDescent="0.25">
      <c r="A427" s="8"/>
    </row>
    <row r="428" spans="1:1" ht="15.75" customHeight="1" x14ac:dyDescent="0.25">
      <c r="A428" s="8"/>
    </row>
    <row r="429" spans="1:1" ht="15.75" customHeight="1" x14ac:dyDescent="0.25">
      <c r="A429" s="8"/>
    </row>
    <row r="430" spans="1:1" ht="15.75" customHeight="1" x14ac:dyDescent="0.25">
      <c r="A430" s="8"/>
    </row>
    <row r="431" spans="1:1" ht="15.75" customHeight="1" x14ac:dyDescent="0.25">
      <c r="A431" s="8"/>
    </row>
    <row r="432" spans="1:1" ht="15.75" customHeight="1" x14ac:dyDescent="0.25">
      <c r="A432" s="8"/>
    </row>
    <row r="433" spans="1:1" ht="15.75" customHeight="1" x14ac:dyDescent="0.25">
      <c r="A433" s="8"/>
    </row>
    <row r="434" spans="1:1" ht="15.75" customHeight="1" x14ac:dyDescent="0.25">
      <c r="A434" s="8"/>
    </row>
    <row r="435" spans="1:1" ht="15.75" customHeight="1" x14ac:dyDescent="0.25">
      <c r="A435" s="8"/>
    </row>
    <row r="436" spans="1:1" ht="15.75" customHeight="1" x14ac:dyDescent="0.25">
      <c r="A436" s="8"/>
    </row>
    <row r="437" spans="1:1" ht="15.75" customHeight="1" x14ac:dyDescent="0.25">
      <c r="A437" s="8"/>
    </row>
    <row r="438" spans="1:1" ht="15.75" customHeight="1" x14ac:dyDescent="0.25">
      <c r="A438" s="8"/>
    </row>
    <row r="439" spans="1:1" ht="15.75" customHeight="1" x14ac:dyDescent="0.25">
      <c r="A439" s="8"/>
    </row>
    <row r="440" spans="1:1" ht="15.75" customHeight="1" x14ac:dyDescent="0.25">
      <c r="A440" s="8"/>
    </row>
    <row r="441" spans="1:1" ht="15.75" customHeight="1" x14ac:dyDescent="0.25">
      <c r="A441" s="8"/>
    </row>
    <row r="442" spans="1:1" ht="15.75" customHeight="1" x14ac:dyDescent="0.25">
      <c r="A442" s="8"/>
    </row>
    <row r="443" spans="1:1" ht="15.75" customHeight="1" x14ac:dyDescent="0.25">
      <c r="A443" s="8"/>
    </row>
    <row r="444" spans="1:1" ht="15.75" customHeight="1" x14ac:dyDescent="0.25">
      <c r="A444" s="8"/>
    </row>
    <row r="445" spans="1:1" ht="15.75" customHeight="1" x14ac:dyDescent="0.25">
      <c r="A445" s="8"/>
    </row>
    <row r="446" spans="1:1" ht="15.75" customHeight="1" x14ac:dyDescent="0.25">
      <c r="A446" s="8"/>
    </row>
    <row r="447" spans="1:1" ht="15.75" customHeight="1" x14ac:dyDescent="0.25">
      <c r="A447" s="8"/>
    </row>
    <row r="448" spans="1:1" ht="15.75" customHeight="1" x14ac:dyDescent="0.25">
      <c r="A448" s="8"/>
    </row>
    <row r="449" spans="1:1" ht="15.75" customHeight="1" x14ac:dyDescent="0.25">
      <c r="A449" s="8"/>
    </row>
    <row r="450" spans="1:1" ht="15.75" customHeight="1" x14ac:dyDescent="0.25">
      <c r="A450" s="8"/>
    </row>
    <row r="451" spans="1:1" ht="15.75" customHeight="1" x14ac:dyDescent="0.25">
      <c r="A451" s="8"/>
    </row>
    <row r="452" spans="1:1" ht="15.75" customHeight="1" x14ac:dyDescent="0.25">
      <c r="A452" s="8"/>
    </row>
    <row r="453" spans="1:1" ht="15.75" customHeight="1" x14ac:dyDescent="0.25">
      <c r="A453" s="8"/>
    </row>
    <row r="454" spans="1:1" ht="15.75" customHeight="1" x14ac:dyDescent="0.25">
      <c r="A454" s="8"/>
    </row>
    <row r="455" spans="1:1" ht="15.75" customHeight="1" x14ac:dyDescent="0.25">
      <c r="A455" s="8"/>
    </row>
    <row r="456" spans="1:1" ht="15.75" customHeight="1" x14ac:dyDescent="0.25">
      <c r="A456" s="8"/>
    </row>
    <row r="457" spans="1:1" ht="15.75" customHeight="1" x14ac:dyDescent="0.25">
      <c r="A457" s="8"/>
    </row>
    <row r="458" spans="1:1" ht="15.75" customHeight="1" x14ac:dyDescent="0.25">
      <c r="A458" s="8"/>
    </row>
    <row r="459" spans="1:1" ht="15.75" customHeight="1" x14ac:dyDescent="0.25">
      <c r="A459" s="8"/>
    </row>
    <row r="460" spans="1:1" ht="15.75" customHeight="1" x14ac:dyDescent="0.25">
      <c r="A460" s="8"/>
    </row>
    <row r="461" spans="1:1" ht="15.75" customHeight="1" x14ac:dyDescent="0.25">
      <c r="A461" s="8"/>
    </row>
    <row r="462" spans="1:1" ht="15.75" customHeight="1" x14ac:dyDescent="0.25">
      <c r="A462" s="8"/>
    </row>
    <row r="463" spans="1:1" ht="15.75" customHeight="1" x14ac:dyDescent="0.25">
      <c r="A463" s="8"/>
    </row>
    <row r="464" spans="1:1" ht="15.75" customHeight="1" x14ac:dyDescent="0.25">
      <c r="A464" s="8"/>
    </row>
    <row r="465" spans="1:1" ht="15.75" customHeight="1" x14ac:dyDescent="0.25">
      <c r="A465" s="8"/>
    </row>
    <row r="466" spans="1:1" ht="15.75" customHeight="1" x14ac:dyDescent="0.25">
      <c r="A466" s="8"/>
    </row>
    <row r="467" spans="1:1" ht="15.75" customHeight="1" x14ac:dyDescent="0.25">
      <c r="A467" s="8"/>
    </row>
    <row r="468" spans="1:1" ht="15.75" customHeight="1" x14ac:dyDescent="0.25">
      <c r="A468" s="8"/>
    </row>
    <row r="469" spans="1:1" ht="15.75" customHeight="1" x14ac:dyDescent="0.25">
      <c r="A469" s="8"/>
    </row>
    <row r="470" spans="1:1" ht="15.75" customHeight="1" x14ac:dyDescent="0.25">
      <c r="A470" s="8"/>
    </row>
    <row r="471" spans="1:1" ht="15.75" customHeight="1" x14ac:dyDescent="0.25">
      <c r="A471" s="8"/>
    </row>
    <row r="472" spans="1:1" ht="15.75" customHeight="1" x14ac:dyDescent="0.25">
      <c r="A472" s="8"/>
    </row>
    <row r="473" spans="1:1" ht="15.75" customHeight="1" x14ac:dyDescent="0.25">
      <c r="A473" s="8"/>
    </row>
    <row r="474" spans="1:1" ht="15.75" customHeight="1" x14ac:dyDescent="0.25">
      <c r="A474" s="8"/>
    </row>
    <row r="475" spans="1:1" ht="15.75" customHeight="1" x14ac:dyDescent="0.25">
      <c r="A475" s="8"/>
    </row>
    <row r="476" spans="1:1" ht="15.75" customHeight="1" x14ac:dyDescent="0.25">
      <c r="A476" s="8"/>
    </row>
    <row r="477" spans="1:1" ht="15.75" customHeight="1" x14ac:dyDescent="0.25">
      <c r="A477" s="8"/>
    </row>
    <row r="478" spans="1:1" ht="15.75" customHeight="1" x14ac:dyDescent="0.25">
      <c r="A478" s="8"/>
    </row>
    <row r="479" spans="1:1" ht="15.75" customHeight="1" x14ac:dyDescent="0.25">
      <c r="A479" s="8"/>
    </row>
    <row r="480" spans="1:1" ht="15.75" customHeight="1" x14ac:dyDescent="0.25">
      <c r="A480" s="8"/>
    </row>
    <row r="481" spans="1:1" ht="15.75" customHeight="1" x14ac:dyDescent="0.25">
      <c r="A481" s="8"/>
    </row>
    <row r="482" spans="1:1" ht="15.75" customHeight="1" x14ac:dyDescent="0.25">
      <c r="A482" s="8"/>
    </row>
    <row r="483" spans="1:1" ht="15.75" customHeight="1" x14ac:dyDescent="0.25">
      <c r="A483" s="8"/>
    </row>
    <row r="484" spans="1:1" ht="15.75" customHeight="1" x14ac:dyDescent="0.25">
      <c r="A484" s="8"/>
    </row>
    <row r="485" spans="1:1" ht="15.75" customHeight="1" x14ac:dyDescent="0.25">
      <c r="A485" s="8"/>
    </row>
    <row r="486" spans="1:1" ht="15.75" customHeight="1" x14ac:dyDescent="0.25">
      <c r="A486" s="8"/>
    </row>
    <row r="487" spans="1:1" ht="15.75" customHeight="1" x14ac:dyDescent="0.25">
      <c r="A487" s="8"/>
    </row>
    <row r="488" spans="1:1" ht="15.75" customHeight="1" x14ac:dyDescent="0.25">
      <c r="A488" s="8"/>
    </row>
    <row r="489" spans="1:1" ht="15.75" customHeight="1" x14ac:dyDescent="0.25">
      <c r="A489" s="8"/>
    </row>
    <row r="490" spans="1:1" ht="15.75" customHeight="1" x14ac:dyDescent="0.25">
      <c r="A490" s="8"/>
    </row>
    <row r="491" spans="1:1" ht="15.75" customHeight="1" x14ac:dyDescent="0.25">
      <c r="A491" s="8"/>
    </row>
    <row r="492" spans="1:1" ht="15.75" customHeight="1" x14ac:dyDescent="0.25">
      <c r="A492" s="8"/>
    </row>
    <row r="493" spans="1:1" ht="15.75" customHeight="1" x14ac:dyDescent="0.25">
      <c r="A493" s="8"/>
    </row>
    <row r="494" spans="1:1" ht="15.75" customHeight="1" x14ac:dyDescent="0.25">
      <c r="A494" s="8"/>
    </row>
    <row r="495" spans="1:1" ht="15.75" customHeight="1" x14ac:dyDescent="0.25">
      <c r="A495" s="8"/>
    </row>
    <row r="496" spans="1:1" ht="15.75" customHeight="1" x14ac:dyDescent="0.25">
      <c r="A496" s="8"/>
    </row>
    <row r="497" spans="1:1" ht="15.75" customHeight="1" x14ac:dyDescent="0.25">
      <c r="A497" s="8"/>
    </row>
    <row r="498" spans="1:1" ht="15.75" customHeight="1" x14ac:dyDescent="0.25">
      <c r="A498" s="8"/>
    </row>
    <row r="499" spans="1:1" ht="15.75" customHeight="1" x14ac:dyDescent="0.25">
      <c r="A499" s="8"/>
    </row>
    <row r="500" spans="1:1" ht="15.75" customHeight="1" x14ac:dyDescent="0.25">
      <c r="A500" s="8"/>
    </row>
    <row r="501" spans="1:1" ht="15.75" customHeight="1" x14ac:dyDescent="0.25">
      <c r="A501" s="8"/>
    </row>
    <row r="502" spans="1:1" ht="15.75" customHeight="1" x14ac:dyDescent="0.25">
      <c r="A502" s="8"/>
    </row>
    <row r="503" spans="1:1" ht="15.75" customHeight="1" x14ac:dyDescent="0.25">
      <c r="A503" s="8"/>
    </row>
    <row r="504" spans="1:1" ht="15.75" customHeight="1" x14ac:dyDescent="0.25">
      <c r="A504" s="8"/>
    </row>
    <row r="505" spans="1:1" ht="15.75" customHeight="1" x14ac:dyDescent="0.25">
      <c r="A505" s="8"/>
    </row>
    <row r="506" spans="1:1" ht="15.75" customHeight="1" x14ac:dyDescent="0.25">
      <c r="A506" s="8"/>
    </row>
    <row r="507" spans="1:1" ht="15.75" customHeight="1" x14ac:dyDescent="0.25">
      <c r="A507" s="8"/>
    </row>
    <row r="508" spans="1:1" ht="15.75" customHeight="1" x14ac:dyDescent="0.25">
      <c r="A508" s="8"/>
    </row>
    <row r="509" spans="1:1" ht="15.75" customHeight="1" x14ac:dyDescent="0.25">
      <c r="A509" s="8"/>
    </row>
    <row r="510" spans="1:1" ht="15.75" customHeight="1" x14ac:dyDescent="0.25">
      <c r="A510" s="8"/>
    </row>
    <row r="511" spans="1:1" ht="15.75" customHeight="1" x14ac:dyDescent="0.25">
      <c r="A511" s="8"/>
    </row>
    <row r="512" spans="1:1" ht="15.75" customHeight="1" x14ac:dyDescent="0.25">
      <c r="A512" s="8"/>
    </row>
    <row r="513" spans="1:1" ht="15.75" customHeight="1" x14ac:dyDescent="0.25">
      <c r="A513" s="8"/>
    </row>
    <row r="514" spans="1:1" ht="15.75" customHeight="1" x14ac:dyDescent="0.25">
      <c r="A514" s="8"/>
    </row>
    <row r="515" spans="1:1" ht="15.75" customHeight="1" x14ac:dyDescent="0.25">
      <c r="A515" s="8"/>
    </row>
    <row r="516" spans="1:1" ht="15.75" customHeight="1" x14ac:dyDescent="0.25">
      <c r="A516" s="8"/>
    </row>
    <row r="517" spans="1:1" ht="15.75" customHeight="1" x14ac:dyDescent="0.25">
      <c r="A517" s="8"/>
    </row>
    <row r="518" spans="1:1" ht="15.75" customHeight="1" x14ac:dyDescent="0.25">
      <c r="A518" s="8"/>
    </row>
    <row r="519" spans="1:1" ht="15.75" customHeight="1" x14ac:dyDescent="0.25">
      <c r="A519" s="8"/>
    </row>
    <row r="520" spans="1:1" ht="15.75" customHeight="1" x14ac:dyDescent="0.25">
      <c r="A520" s="8"/>
    </row>
    <row r="521" spans="1:1" ht="15.75" customHeight="1" x14ac:dyDescent="0.25">
      <c r="A521" s="8"/>
    </row>
    <row r="522" spans="1:1" ht="15.75" customHeight="1" x14ac:dyDescent="0.25">
      <c r="A522" s="8"/>
    </row>
    <row r="523" spans="1:1" ht="15.75" customHeight="1" x14ac:dyDescent="0.25">
      <c r="A523" s="8"/>
    </row>
    <row r="524" spans="1:1" ht="15.75" customHeight="1" x14ac:dyDescent="0.25">
      <c r="A524" s="8"/>
    </row>
    <row r="525" spans="1:1" ht="15.75" customHeight="1" x14ac:dyDescent="0.25">
      <c r="A525" s="8"/>
    </row>
    <row r="526" spans="1:1" ht="15.75" customHeight="1" x14ac:dyDescent="0.25">
      <c r="A526" s="8"/>
    </row>
    <row r="527" spans="1:1" ht="15.75" customHeight="1" x14ac:dyDescent="0.25">
      <c r="A527" s="8"/>
    </row>
    <row r="528" spans="1:1" ht="15.75" customHeight="1" x14ac:dyDescent="0.25">
      <c r="A528" s="8"/>
    </row>
    <row r="529" spans="1:1" ht="15.75" customHeight="1" x14ac:dyDescent="0.25">
      <c r="A529" s="8"/>
    </row>
    <row r="530" spans="1:1" ht="15.75" customHeight="1" x14ac:dyDescent="0.25">
      <c r="A530" s="8"/>
    </row>
    <row r="531" spans="1:1" ht="15.75" customHeight="1" x14ac:dyDescent="0.25">
      <c r="A531" s="8"/>
    </row>
    <row r="532" spans="1:1" ht="15.75" customHeight="1" x14ac:dyDescent="0.25">
      <c r="A532" s="8"/>
    </row>
    <row r="533" spans="1:1" ht="15.75" customHeight="1" x14ac:dyDescent="0.25">
      <c r="A533" s="8"/>
    </row>
    <row r="534" spans="1:1" ht="15.75" customHeight="1" x14ac:dyDescent="0.25">
      <c r="A534" s="8"/>
    </row>
    <row r="535" spans="1:1" ht="15.75" customHeight="1" x14ac:dyDescent="0.25">
      <c r="A535" s="8"/>
    </row>
    <row r="536" spans="1:1" ht="15.75" customHeight="1" x14ac:dyDescent="0.25">
      <c r="A536" s="8"/>
    </row>
    <row r="537" spans="1:1" ht="15.75" customHeight="1" x14ac:dyDescent="0.25">
      <c r="A537" s="8"/>
    </row>
    <row r="538" spans="1:1" ht="15.75" customHeight="1" x14ac:dyDescent="0.25">
      <c r="A538" s="8"/>
    </row>
    <row r="539" spans="1:1" ht="15.75" customHeight="1" x14ac:dyDescent="0.25">
      <c r="A539" s="8"/>
    </row>
    <row r="540" spans="1:1" ht="15.75" customHeight="1" x14ac:dyDescent="0.25">
      <c r="A540" s="8"/>
    </row>
    <row r="541" spans="1:1" ht="15.75" customHeight="1" x14ac:dyDescent="0.25">
      <c r="A541" s="8"/>
    </row>
    <row r="542" spans="1:1" ht="15.75" customHeight="1" x14ac:dyDescent="0.25">
      <c r="A542" s="8"/>
    </row>
    <row r="543" spans="1:1" ht="15.75" customHeight="1" x14ac:dyDescent="0.25">
      <c r="A543" s="8"/>
    </row>
    <row r="544" spans="1:1" ht="15.75" customHeight="1" x14ac:dyDescent="0.25">
      <c r="A544" s="8"/>
    </row>
    <row r="545" spans="1:1" ht="15.75" customHeight="1" x14ac:dyDescent="0.25">
      <c r="A545" s="8"/>
    </row>
    <row r="546" spans="1:1" ht="15.75" customHeight="1" x14ac:dyDescent="0.25">
      <c r="A546" s="8"/>
    </row>
    <row r="547" spans="1:1" ht="15.75" customHeight="1" x14ac:dyDescent="0.25">
      <c r="A547" s="8"/>
    </row>
    <row r="548" spans="1:1" ht="15.75" customHeight="1" x14ac:dyDescent="0.25">
      <c r="A548" s="8"/>
    </row>
    <row r="549" spans="1:1" ht="15.75" customHeight="1" x14ac:dyDescent="0.25">
      <c r="A549" s="8"/>
    </row>
    <row r="550" spans="1:1" ht="15.75" customHeight="1" x14ac:dyDescent="0.25">
      <c r="A550" s="8"/>
    </row>
    <row r="551" spans="1:1" ht="15.75" customHeight="1" x14ac:dyDescent="0.25">
      <c r="A551" s="8"/>
    </row>
    <row r="552" spans="1:1" ht="15.75" customHeight="1" x14ac:dyDescent="0.25">
      <c r="A552" s="8"/>
    </row>
    <row r="553" spans="1:1" ht="15.75" customHeight="1" x14ac:dyDescent="0.25">
      <c r="A553" s="8"/>
    </row>
    <row r="554" spans="1:1" ht="15.75" customHeight="1" x14ac:dyDescent="0.25">
      <c r="A554" s="8"/>
    </row>
    <row r="555" spans="1:1" ht="15.75" customHeight="1" x14ac:dyDescent="0.25">
      <c r="A555" s="8"/>
    </row>
    <row r="556" spans="1:1" ht="15.75" customHeight="1" x14ac:dyDescent="0.25">
      <c r="A556" s="8"/>
    </row>
    <row r="557" spans="1:1" ht="15.75" customHeight="1" x14ac:dyDescent="0.25">
      <c r="A557" s="8"/>
    </row>
    <row r="558" spans="1:1" ht="15.75" customHeight="1" x14ac:dyDescent="0.25">
      <c r="A558" s="8"/>
    </row>
    <row r="559" spans="1:1" ht="15.75" customHeight="1" x14ac:dyDescent="0.25">
      <c r="A559" s="8"/>
    </row>
    <row r="560" spans="1:1" ht="15.75" customHeight="1" x14ac:dyDescent="0.25">
      <c r="A560" s="8"/>
    </row>
    <row r="561" spans="1:1" ht="15.75" customHeight="1" x14ac:dyDescent="0.25">
      <c r="A561" s="8"/>
    </row>
    <row r="562" spans="1:1" ht="15.75" customHeight="1" x14ac:dyDescent="0.25">
      <c r="A562" s="8"/>
    </row>
    <row r="563" spans="1:1" ht="15.75" customHeight="1" x14ac:dyDescent="0.25">
      <c r="A563" s="8"/>
    </row>
    <row r="564" spans="1:1" ht="15.75" customHeight="1" x14ac:dyDescent="0.25">
      <c r="A564" s="8"/>
    </row>
    <row r="565" spans="1:1" ht="15.75" customHeight="1" x14ac:dyDescent="0.25">
      <c r="A565" s="8"/>
    </row>
    <row r="566" spans="1:1" ht="15.75" customHeight="1" x14ac:dyDescent="0.25">
      <c r="A566" s="8"/>
    </row>
    <row r="567" spans="1:1" ht="15.75" customHeight="1" x14ac:dyDescent="0.25">
      <c r="A567" s="8"/>
    </row>
    <row r="568" spans="1:1" ht="15.75" customHeight="1" x14ac:dyDescent="0.25">
      <c r="A568" s="8"/>
    </row>
    <row r="569" spans="1:1" ht="15.75" customHeight="1" x14ac:dyDescent="0.25">
      <c r="A569" s="8"/>
    </row>
    <row r="570" spans="1:1" ht="15.75" customHeight="1" x14ac:dyDescent="0.25">
      <c r="A570" s="8"/>
    </row>
    <row r="571" spans="1:1" ht="15.75" customHeight="1" x14ac:dyDescent="0.25">
      <c r="A571" s="8"/>
    </row>
    <row r="572" spans="1:1" ht="15.75" customHeight="1" x14ac:dyDescent="0.25">
      <c r="A572" s="8"/>
    </row>
    <row r="573" spans="1:1" ht="15.75" customHeight="1" x14ac:dyDescent="0.25">
      <c r="A573" s="8"/>
    </row>
    <row r="574" spans="1:1" ht="15.75" customHeight="1" x14ac:dyDescent="0.25">
      <c r="A574" s="8"/>
    </row>
    <row r="575" spans="1:1" ht="15.75" customHeight="1" x14ac:dyDescent="0.25">
      <c r="A575" s="8"/>
    </row>
    <row r="576" spans="1:1" ht="15.75" customHeight="1" x14ac:dyDescent="0.25">
      <c r="A576" s="8"/>
    </row>
    <row r="577" spans="1:1" ht="15.75" customHeight="1" x14ac:dyDescent="0.25">
      <c r="A577" s="8"/>
    </row>
    <row r="578" spans="1:1" ht="15.75" customHeight="1" x14ac:dyDescent="0.25">
      <c r="A578" s="8"/>
    </row>
    <row r="579" spans="1:1" ht="15.75" customHeight="1" x14ac:dyDescent="0.25">
      <c r="A579" s="8"/>
    </row>
    <row r="580" spans="1:1" ht="15.75" customHeight="1" x14ac:dyDescent="0.25">
      <c r="A580" s="8"/>
    </row>
    <row r="581" spans="1:1" ht="15.75" customHeight="1" x14ac:dyDescent="0.25">
      <c r="A581" s="8"/>
    </row>
    <row r="582" spans="1:1" ht="15.75" customHeight="1" x14ac:dyDescent="0.25">
      <c r="A582" s="8"/>
    </row>
    <row r="583" spans="1:1" ht="15.75" customHeight="1" x14ac:dyDescent="0.25">
      <c r="A583" s="8"/>
    </row>
    <row r="584" spans="1:1" ht="15.75" customHeight="1" x14ac:dyDescent="0.25">
      <c r="A584" s="8"/>
    </row>
    <row r="585" spans="1:1" ht="15.75" customHeight="1" x14ac:dyDescent="0.25">
      <c r="A585" s="8"/>
    </row>
    <row r="586" spans="1:1" ht="15.75" customHeight="1" x14ac:dyDescent="0.25">
      <c r="A586" s="8"/>
    </row>
    <row r="587" spans="1:1" ht="15.75" customHeight="1" x14ac:dyDescent="0.25">
      <c r="A587" s="8"/>
    </row>
    <row r="588" spans="1:1" ht="15.75" customHeight="1" x14ac:dyDescent="0.25">
      <c r="A588" s="8"/>
    </row>
    <row r="589" spans="1:1" ht="15.75" customHeight="1" x14ac:dyDescent="0.25">
      <c r="A589" s="8"/>
    </row>
    <row r="590" spans="1:1" ht="15.75" customHeight="1" x14ac:dyDescent="0.25">
      <c r="A590" s="8"/>
    </row>
    <row r="591" spans="1:1" ht="15.75" customHeight="1" x14ac:dyDescent="0.25">
      <c r="A591" s="8"/>
    </row>
    <row r="592" spans="1:1" ht="15.75" customHeight="1" x14ac:dyDescent="0.25">
      <c r="A592" s="8"/>
    </row>
    <row r="593" spans="1:1" ht="15.75" customHeight="1" x14ac:dyDescent="0.25">
      <c r="A593" s="8"/>
    </row>
    <row r="594" spans="1:1" ht="15.75" customHeight="1" x14ac:dyDescent="0.25">
      <c r="A594" s="8"/>
    </row>
    <row r="595" spans="1:1" ht="15.75" customHeight="1" x14ac:dyDescent="0.25">
      <c r="A595" s="8"/>
    </row>
    <row r="596" spans="1:1" ht="15.75" customHeight="1" x14ac:dyDescent="0.25">
      <c r="A596" s="8"/>
    </row>
    <row r="597" spans="1:1" ht="15.75" customHeight="1" x14ac:dyDescent="0.25">
      <c r="A597" s="8"/>
    </row>
    <row r="598" spans="1:1" ht="15.75" customHeight="1" x14ac:dyDescent="0.25">
      <c r="A598" s="8"/>
    </row>
    <row r="599" spans="1:1" ht="15.75" customHeight="1" x14ac:dyDescent="0.25">
      <c r="A599" s="8"/>
    </row>
    <row r="600" spans="1:1" ht="15.75" customHeight="1" x14ac:dyDescent="0.25">
      <c r="A600" s="8"/>
    </row>
    <row r="601" spans="1:1" ht="15.75" customHeight="1" x14ac:dyDescent="0.25">
      <c r="A601" s="8"/>
    </row>
    <row r="602" spans="1:1" ht="15.75" customHeight="1" x14ac:dyDescent="0.25">
      <c r="A602" s="8"/>
    </row>
    <row r="603" spans="1:1" ht="15.75" customHeight="1" x14ac:dyDescent="0.25">
      <c r="A603" s="8"/>
    </row>
    <row r="604" spans="1:1" ht="15.75" customHeight="1" x14ac:dyDescent="0.25">
      <c r="A604" s="8"/>
    </row>
    <row r="605" spans="1:1" ht="15.75" customHeight="1" x14ac:dyDescent="0.25">
      <c r="A605" s="8"/>
    </row>
    <row r="606" spans="1:1" ht="15.75" customHeight="1" x14ac:dyDescent="0.25">
      <c r="A606" s="8"/>
    </row>
    <row r="607" spans="1:1" ht="15.75" customHeight="1" x14ac:dyDescent="0.25">
      <c r="A607" s="8"/>
    </row>
    <row r="608" spans="1:1" ht="15.75" customHeight="1" x14ac:dyDescent="0.25">
      <c r="A608" s="8"/>
    </row>
    <row r="609" spans="1:1" ht="15.75" customHeight="1" x14ac:dyDescent="0.25">
      <c r="A609" s="8"/>
    </row>
    <row r="610" spans="1:1" ht="15.75" customHeight="1" x14ac:dyDescent="0.25">
      <c r="A610" s="8"/>
    </row>
    <row r="611" spans="1:1" ht="15.75" customHeight="1" x14ac:dyDescent="0.25">
      <c r="A611" s="8"/>
    </row>
    <row r="612" spans="1:1" ht="15.75" customHeight="1" x14ac:dyDescent="0.25">
      <c r="A612" s="8"/>
    </row>
    <row r="613" spans="1:1" ht="15.75" customHeight="1" x14ac:dyDescent="0.25">
      <c r="A613" s="8"/>
    </row>
    <row r="614" spans="1:1" ht="15.75" customHeight="1" x14ac:dyDescent="0.25">
      <c r="A614" s="8"/>
    </row>
    <row r="615" spans="1:1" ht="15.75" customHeight="1" x14ac:dyDescent="0.25">
      <c r="A615" s="8"/>
    </row>
    <row r="616" spans="1:1" ht="15.75" customHeight="1" x14ac:dyDescent="0.25">
      <c r="A616" s="8"/>
    </row>
    <row r="617" spans="1:1" ht="15.75" customHeight="1" x14ac:dyDescent="0.25">
      <c r="A617" s="8"/>
    </row>
    <row r="618" spans="1:1" ht="15.75" customHeight="1" x14ac:dyDescent="0.25">
      <c r="A618" s="8"/>
    </row>
    <row r="619" spans="1:1" ht="15.75" customHeight="1" x14ac:dyDescent="0.25">
      <c r="A619" s="8"/>
    </row>
    <row r="620" spans="1:1" ht="15.75" customHeight="1" x14ac:dyDescent="0.25">
      <c r="A620" s="8"/>
    </row>
    <row r="621" spans="1:1" ht="15.75" customHeight="1" x14ac:dyDescent="0.25">
      <c r="A621" s="8"/>
    </row>
    <row r="622" spans="1:1" ht="15.75" customHeight="1" x14ac:dyDescent="0.25">
      <c r="A622" s="8"/>
    </row>
    <row r="623" spans="1:1" ht="15.75" customHeight="1" x14ac:dyDescent="0.25">
      <c r="A623" s="8"/>
    </row>
    <row r="624" spans="1:1" ht="15.75" customHeight="1" x14ac:dyDescent="0.25">
      <c r="A624" s="8"/>
    </row>
    <row r="625" spans="1:1" ht="15.75" customHeight="1" x14ac:dyDescent="0.25">
      <c r="A625" s="8"/>
    </row>
    <row r="626" spans="1:1" ht="15.75" customHeight="1" x14ac:dyDescent="0.25">
      <c r="A626" s="8"/>
    </row>
    <row r="627" spans="1:1" ht="15.75" customHeight="1" x14ac:dyDescent="0.25">
      <c r="A627" s="8"/>
    </row>
    <row r="628" spans="1:1" ht="15.75" customHeight="1" x14ac:dyDescent="0.25">
      <c r="A628" s="8"/>
    </row>
    <row r="629" spans="1:1" ht="15.75" customHeight="1" x14ac:dyDescent="0.25">
      <c r="A629" s="8"/>
    </row>
    <row r="630" spans="1:1" ht="15.75" customHeight="1" x14ac:dyDescent="0.25">
      <c r="A630" s="8"/>
    </row>
    <row r="631" spans="1:1" ht="15.75" customHeight="1" x14ac:dyDescent="0.25">
      <c r="A631" s="8"/>
    </row>
    <row r="632" spans="1:1" ht="15.75" customHeight="1" x14ac:dyDescent="0.25">
      <c r="A632" s="8"/>
    </row>
    <row r="633" spans="1:1" ht="15.75" customHeight="1" x14ac:dyDescent="0.25">
      <c r="A633" s="8"/>
    </row>
    <row r="634" spans="1:1" ht="15.75" customHeight="1" x14ac:dyDescent="0.25">
      <c r="A634" s="8"/>
    </row>
    <row r="635" spans="1:1" ht="15.75" customHeight="1" x14ac:dyDescent="0.25">
      <c r="A635" s="8"/>
    </row>
    <row r="636" spans="1:1" ht="15.75" customHeight="1" x14ac:dyDescent="0.25">
      <c r="A636" s="8"/>
    </row>
    <row r="637" spans="1:1" ht="15.75" customHeight="1" x14ac:dyDescent="0.25">
      <c r="A637" s="8"/>
    </row>
    <row r="638" spans="1:1" ht="15.75" customHeight="1" x14ac:dyDescent="0.25">
      <c r="A638" s="8"/>
    </row>
    <row r="639" spans="1:1" ht="15.75" customHeight="1" x14ac:dyDescent="0.25">
      <c r="A639" s="8"/>
    </row>
    <row r="640" spans="1:1" ht="15.75" customHeight="1" x14ac:dyDescent="0.25">
      <c r="A640" s="8"/>
    </row>
    <row r="641" spans="1:1" ht="15.75" customHeight="1" x14ac:dyDescent="0.25">
      <c r="A641" s="8"/>
    </row>
    <row r="642" spans="1:1" ht="15.75" customHeight="1" x14ac:dyDescent="0.25">
      <c r="A642" s="8"/>
    </row>
    <row r="643" spans="1:1" ht="15.75" customHeight="1" x14ac:dyDescent="0.25">
      <c r="A643" s="8"/>
    </row>
    <row r="644" spans="1:1" ht="15.75" customHeight="1" x14ac:dyDescent="0.25">
      <c r="A644" s="8"/>
    </row>
    <row r="645" spans="1:1" ht="15.75" customHeight="1" x14ac:dyDescent="0.25">
      <c r="A645" s="8"/>
    </row>
    <row r="646" spans="1:1" ht="15.75" customHeight="1" x14ac:dyDescent="0.25">
      <c r="A646" s="8"/>
    </row>
    <row r="647" spans="1:1" ht="15.75" customHeight="1" x14ac:dyDescent="0.25">
      <c r="A647" s="8"/>
    </row>
    <row r="648" spans="1:1" ht="15.75" customHeight="1" x14ac:dyDescent="0.25">
      <c r="A648" s="8"/>
    </row>
    <row r="649" spans="1:1" ht="15.75" customHeight="1" x14ac:dyDescent="0.25">
      <c r="A649" s="8"/>
    </row>
    <row r="650" spans="1:1" ht="15.75" customHeight="1" x14ac:dyDescent="0.25">
      <c r="A650" s="8"/>
    </row>
    <row r="651" spans="1:1" ht="15.75" customHeight="1" x14ac:dyDescent="0.25">
      <c r="A651" s="8"/>
    </row>
    <row r="652" spans="1:1" ht="15.75" customHeight="1" x14ac:dyDescent="0.25">
      <c r="A652" s="8"/>
    </row>
    <row r="653" spans="1:1" ht="15.75" customHeight="1" x14ac:dyDescent="0.25">
      <c r="A653" s="8"/>
    </row>
    <row r="654" spans="1:1" ht="15.75" customHeight="1" x14ac:dyDescent="0.25">
      <c r="A654" s="8"/>
    </row>
    <row r="655" spans="1:1" ht="15.75" customHeight="1" x14ac:dyDescent="0.25">
      <c r="A655" s="8"/>
    </row>
    <row r="656" spans="1:1" ht="15.75" customHeight="1" x14ac:dyDescent="0.25">
      <c r="A656" s="8"/>
    </row>
    <row r="657" spans="1:1" ht="15.75" customHeight="1" x14ac:dyDescent="0.25">
      <c r="A657" s="8"/>
    </row>
    <row r="658" spans="1:1" ht="15.75" customHeight="1" x14ac:dyDescent="0.25">
      <c r="A658" s="8"/>
    </row>
    <row r="659" spans="1:1" ht="15.75" customHeight="1" x14ac:dyDescent="0.25">
      <c r="A659" s="8"/>
    </row>
    <row r="660" spans="1:1" ht="15.75" customHeight="1" x14ac:dyDescent="0.25">
      <c r="A660" s="8"/>
    </row>
    <row r="661" spans="1:1" ht="15.75" customHeight="1" x14ac:dyDescent="0.25">
      <c r="A661" s="8"/>
    </row>
    <row r="662" spans="1:1" ht="15.75" customHeight="1" x14ac:dyDescent="0.25">
      <c r="A662" s="8"/>
    </row>
    <row r="663" spans="1:1" ht="15.75" customHeight="1" x14ac:dyDescent="0.25">
      <c r="A663" s="8"/>
    </row>
    <row r="664" spans="1:1" ht="15.75" customHeight="1" x14ac:dyDescent="0.25">
      <c r="A664" s="8"/>
    </row>
    <row r="665" spans="1:1" ht="15.75" customHeight="1" x14ac:dyDescent="0.25">
      <c r="A665" s="8"/>
    </row>
    <row r="666" spans="1:1" ht="15.75" customHeight="1" x14ac:dyDescent="0.25">
      <c r="A666" s="8"/>
    </row>
    <row r="667" spans="1:1" ht="15.75" customHeight="1" x14ac:dyDescent="0.25">
      <c r="A667" s="8"/>
    </row>
    <row r="668" spans="1:1" ht="15.75" customHeight="1" x14ac:dyDescent="0.25">
      <c r="A668" s="8"/>
    </row>
    <row r="669" spans="1:1" ht="15.75" customHeight="1" x14ac:dyDescent="0.25">
      <c r="A669" s="8"/>
    </row>
    <row r="670" spans="1:1" ht="15.75" customHeight="1" x14ac:dyDescent="0.25">
      <c r="A670" s="8"/>
    </row>
    <row r="671" spans="1:1" ht="15.75" customHeight="1" x14ac:dyDescent="0.25">
      <c r="A671" s="8"/>
    </row>
    <row r="672" spans="1:1" ht="15.75" customHeight="1" x14ac:dyDescent="0.25">
      <c r="A672" s="8"/>
    </row>
    <row r="673" spans="1:1" ht="15.75" customHeight="1" x14ac:dyDescent="0.25">
      <c r="A673" s="8"/>
    </row>
    <row r="674" spans="1:1" ht="15.75" customHeight="1" x14ac:dyDescent="0.25">
      <c r="A674" s="8"/>
    </row>
    <row r="675" spans="1:1" ht="15.75" customHeight="1" x14ac:dyDescent="0.25">
      <c r="A675" s="8"/>
    </row>
    <row r="676" spans="1:1" ht="15.75" customHeight="1" x14ac:dyDescent="0.25">
      <c r="A676" s="8"/>
    </row>
    <row r="677" spans="1:1" ht="15.75" customHeight="1" x14ac:dyDescent="0.25">
      <c r="A677" s="8"/>
    </row>
    <row r="678" spans="1:1" ht="15.75" customHeight="1" x14ac:dyDescent="0.25">
      <c r="A678" s="8"/>
    </row>
    <row r="679" spans="1:1" ht="15.75" customHeight="1" x14ac:dyDescent="0.25">
      <c r="A679" s="8"/>
    </row>
    <row r="680" spans="1:1" ht="15.75" customHeight="1" x14ac:dyDescent="0.25">
      <c r="A680" s="8"/>
    </row>
    <row r="681" spans="1:1" ht="15.75" customHeight="1" x14ac:dyDescent="0.25">
      <c r="A681" s="8"/>
    </row>
    <row r="682" spans="1:1" ht="15.75" customHeight="1" x14ac:dyDescent="0.25">
      <c r="A682" s="8"/>
    </row>
    <row r="683" spans="1:1" ht="15.75" customHeight="1" x14ac:dyDescent="0.25">
      <c r="A683" s="8"/>
    </row>
    <row r="684" spans="1:1" ht="15.75" customHeight="1" x14ac:dyDescent="0.25">
      <c r="A684" s="8"/>
    </row>
    <row r="685" spans="1:1" ht="15.75" customHeight="1" x14ac:dyDescent="0.25">
      <c r="A685" s="8"/>
    </row>
    <row r="686" spans="1:1" ht="15.75" customHeight="1" x14ac:dyDescent="0.25">
      <c r="A686" s="8"/>
    </row>
    <row r="687" spans="1:1" ht="15.75" customHeight="1" x14ac:dyDescent="0.25">
      <c r="A687" s="8"/>
    </row>
    <row r="688" spans="1:1" ht="15.75" customHeight="1" x14ac:dyDescent="0.25">
      <c r="A688" s="8"/>
    </row>
    <row r="689" spans="1:1" ht="15.75" customHeight="1" x14ac:dyDescent="0.25">
      <c r="A689" s="8"/>
    </row>
    <row r="690" spans="1:1" ht="15.75" customHeight="1" x14ac:dyDescent="0.25">
      <c r="A690" s="8"/>
    </row>
    <row r="691" spans="1:1" ht="15.75" customHeight="1" x14ac:dyDescent="0.25">
      <c r="A691" s="8"/>
    </row>
    <row r="692" spans="1:1" ht="15.75" customHeight="1" x14ac:dyDescent="0.25">
      <c r="A692" s="8"/>
    </row>
    <row r="693" spans="1:1" ht="15.75" customHeight="1" x14ac:dyDescent="0.25">
      <c r="A693" s="8"/>
    </row>
    <row r="694" spans="1:1" ht="15.75" customHeight="1" x14ac:dyDescent="0.25">
      <c r="A694" s="8"/>
    </row>
    <row r="695" spans="1:1" ht="15.75" customHeight="1" x14ac:dyDescent="0.25">
      <c r="A695" s="8"/>
    </row>
    <row r="696" spans="1:1" ht="15.75" customHeight="1" x14ac:dyDescent="0.25">
      <c r="A696" s="8"/>
    </row>
    <row r="697" spans="1:1" ht="15.75" customHeight="1" x14ac:dyDescent="0.25">
      <c r="A697" s="8"/>
    </row>
    <row r="698" spans="1:1" ht="15.75" customHeight="1" x14ac:dyDescent="0.25">
      <c r="A698" s="8"/>
    </row>
    <row r="699" spans="1:1" ht="15.75" customHeight="1" x14ac:dyDescent="0.25">
      <c r="A699" s="8"/>
    </row>
    <row r="700" spans="1:1" ht="15.75" customHeight="1" x14ac:dyDescent="0.25">
      <c r="A700" s="8"/>
    </row>
    <row r="701" spans="1:1" ht="15.75" customHeight="1" x14ac:dyDescent="0.25">
      <c r="A701" s="8"/>
    </row>
    <row r="702" spans="1:1" ht="15.75" customHeight="1" x14ac:dyDescent="0.25">
      <c r="A702" s="8"/>
    </row>
    <row r="703" spans="1:1" ht="15.75" customHeight="1" x14ac:dyDescent="0.25">
      <c r="A703" s="8"/>
    </row>
    <row r="704" spans="1:1" ht="15.75" customHeight="1" x14ac:dyDescent="0.25">
      <c r="A704" s="8"/>
    </row>
    <row r="705" spans="1:1" ht="15.75" customHeight="1" x14ac:dyDescent="0.25">
      <c r="A705" s="8"/>
    </row>
    <row r="706" spans="1:1" ht="15.75" customHeight="1" x14ac:dyDescent="0.25">
      <c r="A706" s="8"/>
    </row>
    <row r="707" spans="1:1" ht="15.75" customHeight="1" x14ac:dyDescent="0.25">
      <c r="A707" s="8"/>
    </row>
    <row r="708" spans="1:1" ht="15.75" customHeight="1" x14ac:dyDescent="0.25">
      <c r="A708" s="8"/>
    </row>
    <row r="709" spans="1:1" ht="15.75" customHeight="1" x14ac:dyDescent="0.25">
      <c r="A709" s="8"/>
    </row>
    <row r="710" spans="1:1" ht="15.75" customHeight="1" x14ac:dyDescent="0.25">
      <c r="A710" s="8"/>
    </row>
    <row r="711" spans="1:1" ht="15.75" customHeight="1" x14ac:dyDescent="0.25">
      <c r="A711" s="8"/>
    </row>
    <row r="712" spans="1:1" ht="15.75" customHeight="1" x14ac:dyDescent="0.25">
      <c r="A712" s="8"/>
    </row>
    <row r="713" spans="1:1" ht="15.75" customHeight="1" x14ac:dyDescent="0.25">
      <c r="A713" s="8"/>
    </row>
    <row r="714" spans="1:1" ht="15.75" customHeight="1" x14ac:dyDescent="0.25">
      <c r="A714" s="8"/>
    </row>
    <row r="715" spans="1:1" ht="15.75" customHeight="1" x14ac:dyDescent="0.25">
      <c r="A715" s="8"/>
    </row>
    <row r="716" spans="1:1" ht="15.75" customHeight="1" x14ac:dyDescent="0.25">
      <c r="A716" s="8"/>
    </row>
    <row r="717" spans="1:1" ht="15.75" customHeight="1" x14ac:dyDescent="0.25">
      <c r="A717" s="8"/>
    </row>
    <row r="718" spans="1:1" ht="15.75" customHeight="1" x14ac:dyDescent="0.25">
      <c r="A718" s="8"/>
    </row>
    <row r="719" spans="1:1" ht="15.75" customHeight="1" x14ac:dyDescent="0.25">
      <c r="A719" s="8"/>
    </row>
    <row r="720" spans="1:1" ht="15.75" customHeight="1" x14ac:dyDescent="0.25">
      <c r="A720" s="8"/>
    </row>
    <row r="721" spans="1:1" ht="15.75" customHeight="1" x14ac:dyDescent="0.25">
      <c r="A721" s="8"/>
    </row>
    <row r="722" spans="1:1" ht="15.75" customHeight="1" x14ac:dyDescent="0.25">
      <c r="A722" s="8"/>
    </row>
    <row r="723" spans="1:1" ht="15.75" customHeight="1" x14ac:dyDescent="0.25">
      <c r="A723" s="8"/>
    </row>
    <row r="724" spans="1:1" ht="15.75" customHeight="1" x14ac:dyDescent="0.25">
      <c r="A724" s="8"/>
    </row>
    <row r="725" spans="1:1" ht="15.75" customHeight="1" x14ac:dyDescent="0.25">
      <c r="A725" s="8"/>
    </row>
    <row r="726" spans="1:1" ht="15.75" customHeight="1" x14ac:dyDescent="0.25">
      <c r="A726" s="8"/>
    </row>
    <row r="727" spans="1:1" ht="15.75" customHeight="1" x14ac:dyDescent="0.25">
      <c r="A727" s="8"/>
    </row>
    <row r="728" spans="1:1" ht="15.75" customHeight="1" x14ac:dyDescent="0.25">
      <c r="A728" s="8"/>
    </row>
    <row r="729" spans="1:1" ht="15.75" customHeight="1" x14ac:dyDescent="0.25">
      <c r="A729" s="8"/>
    </row>
    <row r="730" spans="1:1" ht="15.75" customHeight="1" x14ac:dyDescent="0.25">
      <c r="A730" s="8"/>
    </row>
    <row r="731" spans="1:1" ht="15.75" customHeight="1" x14ac:dyDescent="0.25">
      <c r="A731" s="8"/>
    </row>
    <row r="732" spans="1:1" ht="15.75" customHeight="1" x14ac:dyDescent="0.25">
      <c r="A732" s="8"/>
    </row>
    <row r="733" spans="1:1" ht="15.75" customHeight="1" x14ac:dyDescent="0.25">
      <c r="A733" s="8"/>
    </row>
    <row r="734" spans="1:1" ht="15.75" customHeight="1" x14ac:dyDescent="0.25">
      <c r="A734" s="8"/>
    </row>
    <row r="735" spans="1:1" ht="15.75" customHeight="1" x14ac:dyDescent="0.25">
      <c r="A735" s="8"/>
    </row>
    <row r="736" spans="1:1" ht="15.75" customHeight="1" x14ac:dyDescent="0.25">
      <c r="A736" s="8"/>
    </row>
    <row r="737" spans="1:1" ht="15.75" customHeight="1" x14ac:dyDescent="0.25">
      <c r="A737" s="8"/>
    </row>
    <row r="738" spans="1:1" ht="15.75" customHeight="1" x14ac:dyDescent="0.25">
      <c r="A738" s="8"/>
    </row>
    <row r="739" spans="1:1" ht="15.75" customHeight="1" x14ac:dyDescent="0.25">
      <c r="A739" s="8"/>
    </row>
    <row r="740" spans="1:1" ht="15.75" customHeight="1" x14ac:dyDescent="0.25">
      <c r="A740" s="8"/>
    </row>
    <row r="741" spans="1:1" ht="15.75" customHeight="1" x14ac:dyDescent="0.25">
      <c r="A741" s="8"/>
    </row>
    <row r="742" spans="1:1" ht="15.75" customHeight="1" x14ac:dyDescent="0.25">
      <c r="A742" s="8"/>
    </row>
    <row r="743" spans="1:1" ht="15.75" customHeight="1" x14ac:dyDescent="0.25">
      <c r="A743" s="8"/>
    </row>
    <row r="744" spans="1:1" ht="15.75" customHeight="1" x14ac:dyDescent="0.25">
      <c r="A744" s="8"/>
    </row>
    <row r="745" spans="1:1" ht="15.75" customHeight="1" x14ac:dyDescent="0.25">
      <c r="A745" s="8"/>
    </row>
    <row r="746" spans="1:1" ht="15.75" customHeight="1" x14ac:dyDescent="0.25">
      <c r="A746" s="8"/>
    </row>
    <row r="747" spans="1:1" ht="15.75" customHeight="1" x14ac:dyDescent="0.25">
      <c r="A747" s="8"/>
    </row>
    <row r="748" spans="1:1" ht="15.75" customHeight="1" x14ac:dyDescent="0.25">
      <c r="A748" s="8"/>
    </row>
    <row r="749" spans="1:1" ht="15.75" customHeight="1" x14ac:dyDescent="0.25">
      <c r="A749" s="8"/>
    </row>
    <row r="750" spans="1:1" ht="15.75" customHeight="1" x14ac:dyDescent="0.25">
      <c r="A750" s="8"/>
    </row>
    <row r="751" spans="1:1" ht="15.75" customHeight="1" x14ac:dyDescent="0.25">
      <c r="A751" s="8"/>
    </row>
    <row r="752" spans="1:1" ht="15.75" customHeight="1" x14ac:dyDescent="0.25">
      <c r="A752" s="8"/>
    </row>
    <row r="753" spans="1:1" ht="15.75" customHeight="1" x14ac:dyDescent="0.25">
      <c r="A753" s="8"/>
    </row>
    <row r="754" spans="1:1" ht="15.75" customHeight="1" x14ac:dyDescent="0.25">
      <c r="A754" s="8"/>
    </row>
    <row r="755" spans="1:1" ht="15.75" customHeight="1" x14ac:dyDescent="0.25">
      <c r="A755" s="8"/>
    </row>
    <row r="756" spans="1:1" ht="15.75" customHeight="1" x14ac:dyDescent="0.25">
      <c r="A756" s="8"/>
    </row>
    <row r="757" spans="1:1" ht="15.75" customHeight="1" x14ac:dyDescent="0.25">
      <c r="A757" s="8"/>
    </row>
    <row r="758" spans="1:1" ht="15.75" customHeight="1" x14ac:dyDescent="0.25">
      <c r="A758" s="8"/>
    </row>
    <row r="759" spans="1:1" ht="15.75" customHeight="1" x14ac:dyDescent="0.25">
      <c r="A759" s="8"/>
    </row>
    <row r="760" spans="1:1" ht="15.75" customHeight="1" x14ac:dyDescent="0.25">
      <c r="A760" s="8"/>
    </row>
    <row r="761" spans="1:1" ht="15.75" customHeight="1" x14ac:dyDescent="0.25">
      <c r="A761" s="8"/>
    </row>
    <row r="762" spans="1:1" ht="15.75" customHeight="1" x14ac:dyDescent="0.25">
      <c r="A762" s="8"/>
    </row>
    <row r="763" spans="1:1" ht="15.75" customHeight="1" x14ac:dyDescent="0.25">
      <c r="A763" s="8"/>
    </row>
    <row r="764" spans="1:1" ht="15.75" customHeight="1" x14ac:dyDescent="0.25">
      <c r="A764" s="8"/>
    </row>
    <row r="765" spans="1:1" ht="15.75" customHeight="1" x14ac:dyDescent="0.25">
      <c r="A765" s="8"/>
    </row>
    <row r="766" spans="1:1" ht="15.75" customHeight="1" x14ac:dyDescent="0.25">
      <c r="A766" s="8"/>
    </row>
    <row r="767" spans="1:1" ht="15.75" customHeight="1" x14ac:dyDescent="0.25">
      <c r="A767" s="8"/>
    </row>
    <row r="768" spans="1:1" ht="15.75" customHeight="1" x14ac:dyDescent="0.25">
      <c r="A768" s="8"/>
    </row>
    <row r="769" spans="1:1" ht="15.75" customHeight="1" x14ac:dyDescent="0.25">
      <c r="A769" s="8"/>
    </row>
    <row r="770" spans="1:1" ht="15.75" customHeight="1" x14ac:dyDescent="0.25">
      <c r="A770" s="8"/>
    </row>
    <row r="771" spans="1:1" ht="15.75" customHeight="1" x14ac:dyDescent="0.25">
      <c r="A771" s="8"/>
    </row>
    <row r="772" spans="1:1" ht="15.75" customHeight="1" x14ac:dyDescent="0.25">
      <c r="A772" s="8"/>
    </row>
    <row r="773" spans="1:1" ht="15.75" customHeight="1" x14ac:dyDescent="0.25">
      <c r="A773" s="8"/>
    </row>
    <row r="774" spans="1:1" ht="15.75" customHeight="1" x14ac:dyDescent="0.25">
      <c r="A774" s="8"/>
    </row>
    <row r="775" spans="1:1" ht="15.75" customHeight="1" x14ac:dyDescent="0.25">
      <c r="A775" s="8"/>
    </row>
    <row r="776" spans="1:1" ht="15.75" customHeight="1" x14ac:dyDescent="0.25">
      <c r="A776" s="8"/>
    </row>
    <row r="777" spans="1:1" ht="15.75" customHeight="1" x14ac:dyDescent="0.25">
      <c r="A777" s="8"/>
    </row>
    <row r="778" spans="1:1" ht="15.75" customHeight="1" x14ac:dyDescent="0.25">
      <c r="A778" s="8"/>
    </row>
    <row r="779" spans="1:1" ht="15.75" customHeight="1" x14ac:dyDescent="0.25">
      <c r="A779" s="8"/>
    </row>
    <row r="780" spans="1:1" ht="15.75" customHeight="1" x14ac:dyDescent="0.25">
      <c r="A780" s="8"/>
    </row>
    <row r="781" spans="1:1" ht="15.75" customHeight="1" x14ac:dyDescent="0.25">
      <c r="A781" s="8"/>
    </row>
    <row r="782" spans="1:1" ht="15.75" customHeight="1" x14ac:dyDescent="0.25">
      <c r="A782" s="8"/>
    </row>
    <row r="783" spans="1:1" ht="15.75" customHeight="1" x14ac:dyDescent="0.25">
      <c r="A783" s="8"/>
    </row>
    <row r="784" spans="1:1" ht="15.75" customHeight="1" x14ac:dyDescent="0.25">
      <c r="A784" s="8"/>
    </row>
    <row r="785" spans="1:1" ht="15.75" customHeight="1" x14ac:dyDescent="0.25">
      <c r="A785" s="8"/>
    </row>
    <row r="786" spans="1:1" ht="15.75" customHeight="1" x14ac:dyDescent="0.25">
      <c r="A786" s="8"/>
    </row>
    <row r="787" spans="1:1" ht="15.75" customHeight="1" x14ac:dyDescent="0.25">
      <c r="A787" s="8"/>
    </row>
    <row r="788" spans="1:1" ht="15.75" customHeight="1" x14ac:dyDescent="0.25">
      <c r="A788" s="8"/>
    </row>
    <row r="789" spans="1:1" ht="15.75" customHeight="1" x14ac:dyDescent="0.25">
      <c r="A789" s="8"/>
    </row>
    <row r="790" spans="1:1" ht="15.75" customHeight="1" x14ac:dyDescent="0.25">
      <c r="A790" s="8"/>
    </row>
    <row r="791" spans="1:1" ht="15.75" customHeight="1" x14ac:dyDescent="0.25">
      <c r="A791" s="8"/>
    </row>
    <row r="792" spans="1:1" ht="15.75" customHeight="1" x14ac:dyDescent="0.25">
      <c r="A792" s="8"/>
    </row>
    <row r="793" spans="1:1" ht="15.75" customHeight="1" x14ac:dyDescent="0.25">
      <c r="A793" s="8"/>
    </row>
    <row r="794" spans="1:1" ht="15.75" customHeight="1" x14ac:dyDescent="0.25">
      <c r="A794" s="8"/>
    </row>
    <row r="795" spans="1:1" ht="15.75" customHeight="1" x14ac:dyDescent="0.25">
      <c r="A795" s="8"/>
    </row>
    <row r="796" spans="1:1" ht="15.75" customHeight="1" x14ac:dyDescent="0.25">
      <c r="A796" s="8"/>
    </row>
    <row r="797" spans="1:1" ht="15.75" customHeight="1" x14ac:dyDescent="0.25">
      <c r="A797" s="8"/>
    </row>
    <row r="798" spans="1:1" ht="15.75" customHeight="1" x14ac:dyDescent="0.25">
      <c r="A798" s="8"/>
    </row>
    <row r="799" spans="1:1" ht="15.75" customHeight="1" x14ac:dyDescent="0.25">
      <c r="A799" s="8"/>
    </row>
    <row r="800" spans="1:1" ht="15.75" customHeight="1" x14ac:dyDescent="0.25">
      <c r="A800" s="8"/>
    </row>
    <row r="801" spans="1:1" ht="15.75" customHeight="1" x14ac:dyDescent="0.25">
      <c r="A801" s="8"/>
    </row>
    <row r="802" spans="1:1" ht="15.75" customHeight="1" x14ac:dyDescent="0.25">
      <c r="A802" s="8"/>
    </row>
    <row r="803" spans="1:1" ht="15.75" customHeight="1" x14ac:dyDescent="0.25">
      <c r="A803" s="8"/>
    </row>
    <row r="804" spans="1:1" ht="15.75" customHeight="1" x14ac:dyDescent="0.25">
      <c r="A804" s="8"/>
    </row>
    <row r="805" spans="1:1" ht="15.75" customHeight="1" x14ac:dyDescent="0.25">
      <c r="A805" s="8"/>
    </row>
    <row r="806" spans="1:1" ht="15.75" customHeight="1" x14ac:dyDescent="0.25">
      <c r="A806" s="8"/>
    </row>
    <row r="807" spans="1:1" ht="15.75" customHeight="1" x14ac:dyDescent="0.25">
      <c r="A807" s="8"/>
    </row>
    <row r="808" spans="1:1" ht="15.75" customHeight="1" x14ac:dyDescent="0.25">
      <c r="A808" s="8"/>
    </row>
    <row r="809" spans="1:1" ht="15.75" customHeight="1" x14ac:dyDescent="0.25">
      <c r="A809" s="8"/>
    </row>
    <row r="810" spans="1:1" ht="15.75" customHeight="1" x14ac:dyDescent="0.25">
      <c r="A810" s="8"/>
    </row>
    <row r="811" spans="1:1" ht="15.75" customHeight="1" x14ac:dyDescent="0.25">
      <c r="A811" s="8"/>
    </row>
    <row r="812" spans="1:1" ht="15.75" customHeight="1" x14ac:dyDescent="0.25">
      <c r="A812" s="8"/>
    </row>
    <row r="813" spans="1:1" ht="15.75" customHeight="1" x14ac:dyDescent="0.25">
      <c r="A813" s="8"/>
    </row>
    <row r="814" spans="1:1" ht="15.75" customHeight="1" x14ac:dyDescent="0.25">
      <c r="A814" s="8"/>
    </row>
    <row r="815" spans="1:1" ht="15.75" customHeight="1" x14ac:dyDescent="0.25">
      <c r="A815" s="8"/>
    </row>
    <row r="816" spans="1:1" ht="15.75" customHeight="1" x14ac:dyDescent="0.25">
      <c r="A816" s="8"/>
    </row>
    <row r="817" spans="1:1" ht="15.75" customHeight="1" x14ac:dyDescent="0.25">
      <c r="A817" s="8"/>
    </row>
    <row r="818" spans="1:1" ht="15.75" customHeight="1" x14ac:dyDescent="0.25">
      <c r="A818" s="8"/>
    </row>
    <row r="819" spans="1:1" ht="15.75" customHeight="1" x14ac:dyDescent="0.25">
      <c r="A819" s="8"/>
    </row>
    <row r="820" spans="1:1" ht="15.75" customHeight="1" x14ac:dyDescent="0.25">
      <c r="A820" s="8"/>
    </row>
    <row r="821" spans="1:1" ht="15.75" customHeight="1" x14ac:dyDescent="0.25">
      <c r="A821" s="8"/>
    </row>
    <row r="822" spans="1:1" ht="15.75" customHeight="1" x14ac:dyDescent="0.25">
      <c r="A822" s="8"/>
    </row>
    <row r="823" spans="1:1" ht="15.75" customHeight="1" x14ac:dyDescent="0.25">
      <c r="A823" s="8"/>
    </row>
    <row r="824" spans="1:1" ht="15.75" customHeight="1" x14ac:dyDescent="0.25">
      <c r="A824" s="8"/>
    </row>
    <row r="825" spans="1:1" ht="15.75" customHeight="1" x14ac:dyDescent="0.25">
      <c r="A825" s="8"/>
    </row>
    <row r="826" spans="1:1" ht="15.75" customHeight="1" x14ac:dyDescent="0.25">
      <c r="A826" s="8"/>
    </row>
    <row r="827" spans="1:1" ht="15.75" customHeight="1" x14ac:dyDescent="0.25">
      <c r="A827" s="8"/>
    </row>
    <row r="828" spans="1:1" ht="15.75" customHeight="1" x14ac:dyDescent="0.25">
      <c r="A828" s="8"/>
    </row>
    <row r="829" spans="1:1" ht="15.75" customHeight="1" x14ac:dyDescent="0.25">
      <c r="A829" s="8"/>
    </row>
    <row r="830" spans="1:1" ht="15.75" customHeight="1" x14ac:dyDescent="0.25">
      <c r="A830" s="8"/>
    </row>
    <row r="831" spans="1:1" ht="15.75" customHeight="1" x14ac:dyDescent="0.25">
      <c r="A831" s="8"/>
    </row>
    <row r="832" spans="1:1" ht="15.75" customHeight="1" x14ac:dyDescent="0.25">
      <c r="A832" s="8"/>
    </row>
    <row r="833" spans="1:1" ht="15.75" customHeight="1" x14ac:dyDescent="0.25">
      <c r="A833" s="8"/>
    </row>
    <row r="834" spans="1:1" ht="15.75" customHeight="1" x14ac:dyDescent="0.25">
      <c r="A834" s="8"/>
    </row>
    <row r="835" spans="1:1" ht="15.75" customHeight="1" x14ac:dyDescent="0.25">
      <c r="A835" s="8"/>
    </row>
    <row r="836" spans="1:1" ht="15.75" customHeight="1" x14ac:dyDescent="0.25">
      <c r="A836" s="8"/>
    </row>
    <row r="837" spans="1:1" ht="15.75" customHeight="1" x14ac:dyDescent="0.25">
      <c r="A837" s="8"/>
    </row>
    <row r="838" spans="1:1" ht="15.75" customHeight="1" x14ac:dyDescent="0.25">
      <c r="A838" s="8"/>
    </row>
    <row r="839" spans="1:1" ht="15.75" customHeight="1" x14ac:dyDescent="0.25">
      <c r="A839" s="8"/>
    </row>
    <row r="840" spans="1:1" ht="15.75" customHeight="1" x14ac:dyDescent="0.25">
      <c r="A840" s="8"/>
    </row>
    <row r="841" spans="1:1" ht="15.75" customHeight="1" x14ac:dyDescent="0.25">
      <c r="A841" s="8"/>
    </row>
    <row r="842" spans="1:1" ht="15.75" customHeight="1" x14ac:dyDescent="0.25">
      <c r="A842" s="8"/>
    </row>
    <row r="843" spans="1:1" ht="15.75" customHeight="1" x14ac:dyDescent="0.25">
      <c r="A843" s="8"/>
    </row>
    <row r="844" spans="1:1" ht="15.75" customHeight="1" x14ac:dyDescent="0.25">
      <c r="A844" s="8"/>
    </row>
    <row r="845" spans="1:1" ht="15.75" customHeight="1" x14ac:dyDescent="0.25">
      <c r="A845" s="8"/>
    </row>
    <row r="846" spans="1:1" ht="15.75" customHeight="1" x14ac:dyDescent="0.25">
      <c r="A846" s="8"/>
    </row>
    <row r="847" spans="1:1" ht="15.75" customHeight="1" x14ac:dyDescent="0.25">
      <c r="A847" s="8"/>
    </row>
    <row r="848" spans="1:1" ht="15.75" customHeight="1" x14ac:dyDescent="0.25">
      <c r="A848" s="8"/>
    </row>
    <row r="849" spans="1:1" ht="15.75" customHeight="1" x14ac:dyDescent="0.25">
      <c r="A849" s="8"/>
    </row>
    <row r="850" spans="1:1" ht="15.75" customHeight="1" x14ac:dyDescent="0.25">
      <c r="A850" s="8"/>
    </row>
    <row r="851" spans="1:1" ht="15.75" customHeight="1" x14ac:dyDescent="0.25">
      <c r="A851" s="8"/>
    </row>
    <row r="852" spans="1:1" ht="15.75" customHeight="1" x14ac:dyDescent="0.25">
      <c r="A852" s="8"/>
    </row>
    <row r="853" spans="1:1" ht="15.75" customHeight="1" x14ac:dyDescent="0.25">
      <c r="A853" s="8"/>
    </row>
    <row r="854" spans="1:1" ht="15.75" customHeight="1" x14ac:dyDescent="0.25">
      <c r="A854" s="8"/>
    </row>
    <row r="855" spans="1:1" ht="15.75" customHeight="1" x14ac:dyDescent="0.25">
      <c r="A855" s="8"/>
    </row>
    <row r="856" spans="1:1" ht="15.75" customHeight="1" x14ac:dyDescent="0.25">
      <c r="A856" s="8"/>
    </row>
    <row r="857" spans="1:1" ht="15.75" customHeight="1" x14ac:dyDescent="0.25">
      <c r="A857" s="8"/>
    </row>
    <row r="858" spans="1:1" ht="15.75" customHeight="1" x14ac:dyDescent="0.25">
      <c r="A858" s="8"/>
    </row>
    <row r="859" spans="1:1" ht="15.75" customHeight="1" x14ac:dyDescent="0.25">
      <c r="A859" s="8"/>
    </row>
    <row r="860" spans="1:1" ht="15.75" customHeight="1" x14ac:dyDescent="0.25">
      <c r="A860" s="8"/>
    </row>
    <row r="861" spans="1:1" ht="15.75" customHeight="1" x14ac:dyDescent="0.25">
      <c r="A861" s="8"/>
    </row>
    <row r="862" spans="1:1" ht="15.75" customHeight="1" x14ac:dyDescent="0.25">
      <c r="A862" s="8"/>
    </row>
    <row r="863" spans="1:1" ht="15.75" customHeight="1" x14ac:dyDescent="0.25">
      <c r="A863" s="8"/>
    </row>
    <row r="864" spans="1:1" ht="15.75" customHeight="1" x14ac:dyDescent="0.25">
      <c r="A864" s="8"/>
    </row>
    <row r="865" spans="1:1" ht="15.75" customHeight="1" x14ac:dyDescent="0.25">
      <c r="A865" s="8"/>
    </row>
    <row r="866" spans="1:1" ht="15.75" customHeight="1" x14ac:dyDescent="0.25">
      <c r="A866" s="8"/>
    </row>
    <row r="867" spans="1:1" ht="15.75" customHeight="1" x14ac:dyDescent="0.25">
      <c r="A867" s="8"/>
    </row>
    <row r="868" spans="1:1" ht="15.75" customHeight="1" x14ac:dyDescent="0.25">
      <c r="A868" s="8"/>
    </row>
    <row r="869" spans="1:1" ht="15.75" customHeight="1" x14ac:dyDescent="0.25">
      <c r="A869" s="8"/>
    </row>
    <row r="870" spans="1:1" ht="15.75" customHeight="1" x14ac:dyDescent="0.25">
      <c r="A870" s="8"/>
    </row>
    <row r="871" spans="1:1" ht="15.75" customHeight="1" x14ac:dyDescent="0.25">
      <c r="A871" s="8"/>
    </row>
    <row r="872" spans="1:1" ht="15.75" customHeight="1" x14ac:dyDescent="0.25">
      <c r="A872" s="8"/>
    </row>
    <row r="873" spans="1:1" ht="15.75" customHeight="1" x14ac:dyDescent="0.25">
      <c r="A873" s="8"/>
    </row>
    <row r="874" spans="1:1" ht="15.75" customHeight="1" x14ac:dyDescent="0.25">
      <c r="A874" s="8"/>
    </row>
    <row r="875" spans="1:1" ht="15.75" customHeight="1" x14ac:dyDescent="0.25">
      <c r="A875" s="8"/>
    </row>
    <row r="876" spans="1:1" ht="15.75" customHeight="1" x14ac:dyDescent="0.25">
      <c r="A876" s="8"/>
    </row>
    <row r="877" spans="1:1" ht="15.75" customHeight="1" x14ac:dyDescent="0.25">
      <c r="A877" s="8"/>
    </row>
    <row r="878" spans="1:1" ht="15.75" customHeight="1" x14ac:dyDescent="0.25">
      <c r="A878" s="8"/>
    </row>
    <row r="879" spans="1:1" ht="15.75" customHeight="1" x14ac:dyDescent="0.25">
      <c r="A879" s="8"/>
    </row>
    <row r="880" spans="1:1" ht="15.75" customHeight="1" x14ac:dyDescent="0.25">
      <c r="A880" s="8"/>
    </row>
    <row r="881" spans="1:1" ht="15.75" customHeight="1" x14ac:dyDescent="0.25">
      <c r="A881" s="8"/>
    </row>
    <row r="882" spans="1:1" ht="15.75" customHeight="1" x14ac:dyDescent="0.25">
      <c r="A882" s="8"/>
    </row>
    <row r="883" spans="1:1" ht="15.75" customHeight="1" x14ac:dyDescent="0.25">
      <c r="A883" s="8"/>
    </row>
    <row r="884" spans="1:1" ht="15.75" customHeight="1" x14ac:dyDescent="0.25">
      <c r="A884" s="8"/>
    </row>
    <row r="885" spans="1:1" ht="15.75" customHeight="1" x14ac:dyDescent="0.25">
      <c r="A885" s="8"/>
    </row>
    <row r="886" spans="1:1" ht="15.75" customHeight="1" x14ac:dyDescent="0.25">
      <c r="A886" s="8"/>
    </row>
    <row r="887" spans="1:1" ht="15.75" customHeight="1" x14ac:dyDescent="0.25">
      <c r="A887" s="8"/>
    </row>
    <row r="888" spans="1:1" ht="15.75" customHeight="1" x14ac:dyDescent="0.25">
      <c r="A888" s="8"/>
    </row>
    <row r="889" spans="1:1" ht="15.75" customHeight="1" x14ac:dyDescent="0.25">
      <c r="A889" s="8"/>
    </row>
    <row r="890" spans="1:1" ht="15.75" customHeight="1" x14ac:dyDescent="0.25">
      <c r="A890" s="8"/>
    </row>
    <row r="891" spans="1:1" ht="15.75" customHeight="1" x14ac:dyDescent="0.25">
      <c r="A891" s="8"/>
    </row>
    <row r="892" spans="1:1" ht="15.75" customHeight="1" x14ac:dyDescent="0.25">
      <c r="A892" s="8"/>
    </row>
    <row r="893" spans="1:1" ht="15.75" customHeight="1" x14ac:dyDescent="0.25">
      <c r="A893" s="8"/>
    </row>
    <row r="894" spans="1:1" ht="15.75" customHeight="1" x14ac:dyDescent="0.25">
      <c r="A894" s="8"/>
    </row>
    <row r="895" spans="1:1" ht="15.75" customHeight="1" x14ac:dyDescent="0.25">
      <c r="A895" s="8"/>
    </row>
    <row r="896" spans="1:1" ht="15.75" customHeight="1" x14ac:dyDescent="0.25">
      <c r="A896" s="8"/>
    </row>
    <row r="897" spans="1:1" ht="15.75" customHeight="1" x14ac:dyDescent="0.25">
      <c r="A897" s="8"/>
    </row>
    <row r="898" spans="1:1" ht="15.75" customHeight="1" x14ac:dyDescent="0.25">
      <c r="A898" s="8"/>
    </row>
    <row r="899" spans="1:1" ht="15.75" customHeight="1" x14ac:dyDescent="0.25">
      <c r="A899" s="8"/>
    </row>
    <row r="900" spans="1:1" ht="15.75" customHeight="1" x14ac:dyDescent="0.25">
      <c r="A900" s="8"/>
    </row>
    <row r="901" spans="1:1" ht="15.75" customHeight="1" x14ac:dyDescent="0.25">
      <c r="A901" s="8"/>
    </row>
    <row r="902" spans="1:1" ht="15.75" customHeight="1" x14ac:dyDescent="0.25">
      <c r="A902" s="8"/>
    </row>
    <row r="903" spans="1:1" ht="15.75" customHeight="1" x14ac:dyDescent="0.25">
      <c r="A903" s="8"/>
    </row>
    <row r="904" spans="1:1" ht="15.75" customHeight="1" x14ac:dyDescent="0.25">
      <c r="A904" s="8"/>
    </row>
    <row r="905" spans="1:1" ht="15.75" customHeight="1" x14ac:dyDescent="0.25">
      <c r="A905" s="8"/>
    </row>
    <row r="906" spans="1:1" ht="15.75" customHeight="1" x14ac:dyDescent="0.25">
      <c r="A906" s="8"/>
    </row>
    <row r="907" spans="1:1" ht="15.75" customHeight="1" x14ac:dyDescent="0.25">
      <c r="A907" s="8"/>
    </row>
    <row r="908" spans="1:1" ht="15.75" customHeight="1" x14ac:dyDescent="0.25">
      <c r="A908" s="8"/>
    </row>
    <row r="909" spans="1:1" ht="15.75" customHeight="1" x14ac:dyDescent="0.25">
      <c r="A909" s="8"/>
    </row>
    <row r="910" spans="1:1" ht="15.75" customHeight="1" x14ac:dyDescent="0.25">
      <c r="A910" s="8"/>
    </row>
    <row r="911" spans="1:1" ht="15.75" customHeight="1" x14ac:dyDescent="0.25">
      <c r="A911" s="8"/>
    </row>
    <row r="912" spans="1:1" ht="15.75" customHeight="1" x14ac:dyDescent="0.25">
      <c r="A912" s="8"/>
    </row>
    <row r="913" spans="1:1" ht="15.75" customHeight="1" x14ac:dyDescent="0.25">
      <c r="A913" s="8"/>
    </row>
    <row r="914" spans="1:1" ht="15.75" customHeight="1" x14ac:dyDescent="0.25">
      <c r="A914" s="8"/>
    </row>
    <row r="915" spans="1:1" ht="15.75" customHeight="1" x14ac:dyDescent="0.25">
      <c r="A915" s="8"/>
    </row>
    <row r="916" spans="1:1" ht="15.75" customHeight="1" x14ac:dyDescent="0.25">
      <c r="A916" s="8"/>
    </row>
    <row r="917" spans="1:1" ht="15.75" customHeight="1" x14ac:dyDescent="0.25">
      <c r="A917" s="8"/>
    </row>
    <row r="918" spans="1:1" ht="15.75" customHeight="1" x14ac:dyDescent="0.25">
      <c r="A918" s="8"/>
    </row>
    <row r="919" spans="1:1" ht="15.75" customHeight="1" x14ac:dyDescent="0.25">
      <c r="A919" s="8"/>
    </row>
    <row r="920" spans="1:1" ht="15.75" customHeight="1" x14ac:dyDescent="0.25">
      <c r="A920" s="8"/>
    </row>
    <row r="921" spans="1:1" ht="15.75" customHeight="1" x14ac:dyDescent="0.25">
      <c r="A921" s="8"/>
    </row>
    <row r="922" spans="1:1" ht="15.75" customHeight="1" x14ac:dyDescent="0.25">
      <c r="A922" s="8"/>
    </row>
    <row r="923" spans="1:1" ht="15.75" customHeight="1" x14ac:dyDescent="0.25">
      <c r="A923" s="8"/>
    </row>
    <row r="924" spans="1:1" ht="15.75" customHeight="1" x14ac:dyDescent="0.25">
      <c r="A924" s="8"/>
    </row>
    <row r="925" spans="1:1" ht="15.75" customHeight="1" x14ac:dyDescent="0.25">
      <c r="A925" s="8"/>
    </row>
    <row r="926" spans="1:1" ht="15.75" customHeight="1" x14ac:dyDescent="0.25">
      <c r="A926" s="8"/>
    </row>
    <row r="927" spans="1:1" ht="15.75" customHeight="1" x14ac:dyDescent="0.25">
      <c r="A927" s="8"/>
    </row>
    <row r="928" spans="1:1" ht="15.75" customHeight="1" x14ac:dyDescent="0.25">
      <c r="A928" s="8"/>
    </row>
    <row r="929" spans="1:1" ht="15.75" customHeight="1" x14ac:dyDescent="0.25">
      <c r="A929" s="8"/>
    </row>
    <row r="930" spans="1:1" ht="15.75" customHeight="1" x14ac:dyDescent="0.25">
      <c r="A930" s="8"/>
    </row>
    <row r="931" spans="1:1" ht="15.75" customHeight="1" x14ac:dyDescent="0.25">
      <c r="A931" s="8"/>
    </row>
    <row r="932" spans="1:1" ht="15.75" customHeight="1" x14ac:dyDescent="0.25">
      <c r="A932" s="8"/>
    </row>
    <row r="933" spans="1:1" ht="15.75" customHeight="1" x14ac:dyDescent="0.25">
      <c r="A933" s="8"/>
    </row>
    <row r="934" spans="1:1" ht="15.75" customHeight="1" x14ac:dyDescent="0.25">
      <c r="A934" s="8"/>
    </row>
    <row r="935" spans="1:1" ht="15.75" customHeight="1" x14ac:dyDescent="0.25">
      <c r="A935" s="8"/>
    </row>
    <row r="936" spans="1:1" ht="15.75" customHeight="1" x14ac:dyDescent="0.25">
      <c r="A936" s="8"/>
    </row>
    <row r="937" spans="1:1" ht="15.75" customHeight="1" x14ac:dyDescent="0.25">
      <c r="A937" s="8"/>
    </row>
    <row r="938" spans="1:1" ht="15.75" customHeight="1" x14ac:dyDescent="0.25">
      <c r="A938" s="8"/>
    </row>
    <row r="939" spans="1:1" ht="15.75" customHeight="1" x14ac:dyDescent="0.25">
      <c r="A939" s="8"/>
    </row>
    <row r="940" spans="1:1" ht="15.75" customHeight="1" x14ac:dyDescent="0.25">
      <c r="A940" s="8"/>
    </row>
    <row r="941" spans="1:1" ht="15.75" customHeight="1" x14ac:dyDescent="0.25">
      <c r="A941" s="8"/>
    </row>
    <row r="942" spans="1:1" ht="15.75" customHeight="1" x14ac:dyDescent="0.25">
      <c r="A942" s="8"/>
    </row>
    <row r="943" spans="1:1" ht="15.75" customHeight="1" x14ac:dyDescent="0.25">
      <c r="A943" s="8"/>
    </row>
    <row r="944" spans="1:1" ht="15.75" customHeight="1" x14ac:dyDescent="0.25">
      <c r="A944" s="8"/>
    </row>
    <row r="945" spans="1:1" ht="15.75" customHeight="1" x14ac:dyDescent="0.25">
      <c r="A945" s="8"/>
    </row>
    <row r="946" spans="1:1" ht="15.75" customHeight="1" x14ac:dyDescent="0.25">
      <c r="A946" s="8"/>
    </row>
    <row r="947" spans="1:1" ht="15.75" customHeight="1" x14ac:dyDescent="0.25">
      <c r="A947" s="8"/>
    </row>
    <row r="948" spans="1:1" ht="15.75" customHeight="1" x14ac:dyDescent="0.25">
      <c r="A948" s="8"/>
    </row>
    <row r="949" spans="1:1" ht="15.75" customHeight="1" x14ac:dyDescent="0.25">
      <c r="A949" s="8"/>
    </row>
    <row r="950" spans="1:1" ht="15.75" customHeight="1" x14ac:dyDescent="0.25">
      <c r="A950" s="8"/>
    </row>
    <row r="951" spans="1:1" ht="15.75" customHeight="1" x14ac:dyDescent="0.25">
      <c r="A951" s="8"/>
    </row>
    <row r="952" spans="1:1" ht="15.75" customHeight="1" x14ac:dyDescent="0.25">
      <c r="A952" s="8"/>
    </row>
    <row r="953" spans="1:1" ht="15.75" customHeight="1" x14ac:dyDescent="0.25">
      <c r="A953" s="8"/>
    </row>
    <row r="954" spans="1:1" ht="15.75" customHeight="1" x14ac:dyDescent="0.25">
      <c r="A954" s="8"/>
    </row>
    <row r="955" spans="1:1" ht="15.75" customHeight="1" x14ac:dyDescent="0.25">
      <c r="A955" s="8"/>
    </row>
    <row r="956" spans="1:1" ht="15.75" customHeight="1" x14ac:dyDescent="0.25">
      <c r="A956" s="8"/>
    </row>
  </sheetData>
  <mergeCells count="4">
    <mergeCell ref="A4:H4"/>
    <mergeCell ref="A5:H5"/>
    <mergeCell ref="A7:A8"/>
    <mergeCell ref="A9:C9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opLeftCell="A15" zoomScaleNormal="100" workbookViewId="0">
      <selection activeCell="B1" sqref="B1:E87"/>
    </sheetView>
  </sheetViews>
  <sheetFormatPr defaultColWidth="14.42578125" defaultRowHeight="12.75" x14ac:dyDescent="0.2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4.2851562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 x14ac:dyDescent="0.2">
      <c r="A1" s="45"/>
      <c r="B1" s="184" t="s">
        <v>184</v>
      </c>
      <c r="C1" s="184"/>
      <c r="D1" s="184"/>
      <c r="E1" s="184"/>
      <c r="F1" s="46"/>
    </row>
    <row r="2" spans="1:6" ht="12.75" customHeight="1" x14ac:dyDescent="0.2">
      <c r="A2" s="45"/>
      <c r="B2" s="155" t="s">
        <v>15</v>
      </c>
      <c r="C2" s="156" t="s">
        <v>16</v>
      </c>
      <c r="D2" s="157"/>
      <c r="E2" s="62"/>
      <c r="F2" s="47"/>
    </row>
    <row r="3" spans="1:6" ht="12.75" customHeight="1" x14ac:dyDescent="0.2">
      <c r="A3" s="45"/>
      <c r="B3" s="48" t="s">
        <v>17</v>
      </c>
      <c r="C3" s="49">
        <v>1</v>
      </c>
      <c r="D3" s="50"/>
      <c r="E3" s="51"/>
      <c r="F3" s="47"/>
    </row>
    <row r="4" spans="1:6" ht="12.75" customHeight="1" x14ac:dyDescent="0.2">
      <c r="A4" s="45"/>
      <c r="B4" s="52"/>
      <c r="C4" s="52"/>
      <c r="D4" s="52"/>
      <c r="E4" s="53"/>
      <c r="F4" s="52"/>
    </row>
    <row r="5" spans="1:6" ht="12.75" customHeight="1" x14ac:dyDescent="0.2">
      <c r="A5" s="45"/>
      <c r="B5" s="54" t="s">
        <v>18</v>
      </c>
      <c r="C5" s="55" t="s">
        <v>19</v>
      </c>
      <c r="D5" s="56"/>
      <c r="E5" s="57" t="s">
        <v>20</v>
      </c>
      <c r="F5" s="58"/>
    </row>
    <row r="6" spans="1:6" ht="12.75" customHeight="1" x14ac:dyDescent="0.2">
      <c r="A6" s="45"/>
      <c r="B6" s="59">
        <v>1</v>
      </c>
      <c r="C6" s="60" t="s">
        <v>21</v>
      </c>
      <c r="D6" s="61"/>
      <c r="E6" s="62">
        <f>Remuneração!B2</f>
        <v>5451.69</v>
      </c>
      <c r="F6" s="63"/>
    </row>
    <row r="7" spans="1:6" ht="12.75" customHeight="1" x14ac:dyDescent="0.2">
      <c r="A7" s="45"/>
      <c r="B7" s="176" t="s">
        <v>13</v>
      </c>
      <c r="C7" s="176"/>
      <c r="D7" s="176"/>
      <c r="E7" s="64">
        <f>SUM(E6)</f>
        <v>5451.69</v>
      </c>
      <c r="F7" s="63"/>
    </row>
    <row r="8" spans="1:6" ht="12.75" customHeight="1" x14ac:dyDescent="0.2">
      <c r="A8" s="45"/>
      <c r="B8" s="65"/>
      <c r="C8" s="66"/>
      <c r="D8" s="65"/>
      <c r="E8" s="67"/>
      <c r="F8" s="65"/>
    </row>
    <row r="9" spans="1:6" ht="12.75" customHeight="1" x14ac:dyDescent="0.2">
      <c r="A9" s="45"/>
      <c r="B9" s="176" t="s">
        <v>22</v>
      </c>
      <c r="C9" s="176"/>
      <c r="D9" s="176"/>
      <c r="E9" s="176"/>
      <c r="F9" s="47"/>
    </row>
    <row r="10" spans="1:6" ht="12.75" customHeight="1" x14ac:dyDescent="0.2">
      <c r="A10" s="45"/>
      <c r="B10" s="46"/>
      <c r="C10" s="65"/>
      <c r="D10" s="65"/>
      <c r="E10" s="67"/>
      <c r="F10" s="65"/>
    </row>
    <row r="11" spans="1:6" ht="12.75" customHeight="1" x14ac:dyDescent="0.2">
      <c r="A11" s="45"/>
      <c r="B11" s="54" t="s">
        <v>23</v>
      </c>
      <c r="C11" s="185" t="s">
        <v>24</v>
      </c>
      <c r="D11" s="185"/>
      <c r="E11" s="185"/>
      <c r="F11" s="47"/>
    </row>
    <row r="12" spans="1:6" ht="12.75" customHeight="1" x14ac:dyDescent="0.2">
      <c r="A12" s="45"/>
      <c r="B12" s="68"/>
      <c r="C12" s="69"/>
      <c r="D12" s="70"/>
      <c r="E12" s="71"/>
      <c r="F12" s="65"/>
    </row>
    <row r="13" spans="1:6" ht="12.75" customHeight="1" x14ac:dyDescent="0.2">
      <c r="A13" s="175"/>
      <c r="B13" s="186" t="s">
        <v>25</v>
      </c>
      <c r="C13" s="186"/>
      <c r="D13" s="72" t="s">
        <v>26</v>
      </c>
      <c r="E13" s="57" t="s">
        <v>20</v>
      </c>
      <c r="F13" s="58"/>
    </row>
    <row r="14" spans="1:6" ht="12.75" customHeight="1" x14ac:dyDescent="0.2">
      <c r="A14" s="175"/>
      <c r="B14" s="73" t="s">
        <v>27</v>
      </c>
      <c r="C14" s="74" t="s">
        <v>28</v>
      </c>
      <c r="D14" s="75">
        <v>0.2</v>
      </c>
      <c r="E14" s="76">
        <f t="shared" ref="E14:E21" si="0">D14*$E$6</f>
        <v>1090.338</v>
      </c>
      <c r="F14" s="77"/>
    </row>
    <row r="15" spans="1:6" ht="12.75" customHeight="1" x14ac:dyDescent="0.2">
      <c r="A15" s="175"/>
      <c r="B15" s="73" t="s">
        <v>29</v>
      </c>
      <c r="C15" s="78" t="s">
        <v>30</v>
      </c>
      <c r="D15" s="79">
        <v>1.4999999999999999E-2</v>
      </c>
      <c r="E15" s="80">
        <f t="shared" si="0"/>
        <v>81.775349999999989</v>
      </c>
      <c r="F15" s="77"/>
    </row>
    <row r="16" spans="1:6" ht="12.75" customHeight="1" x14ac:dyDescent="0.2">
      <c r="A16" s="175"/>
      <c r="B16" s="73" t="s">
        <v>31</v>
      </c>
      <c r="C16" s="78" t="s">
        <v>32</v>
      </c>
      <c r="D16" s="79">
        <v>0.01</v>
      </c>
      <c r="E16" s="80">
        <f t="shared" si="0"/>
        <v>54.5169</v>
      </c>
      <c r="F16" s="77"/>
    </row>
    <row r="17" spans="1:12" ht="12.75" customHeight="1" x14ac:dyDescent="0.2">
      <c r="A17" s="175"/>
      <c r="B17" s="73" t="s">
        <v>33</v>
      </c>
      <c r="C17" s="78" t="s">
        <v>34</v>
      </c>
      <c r="D17" s="79">
        <v>6.0000000000000001E-3</v>
      </c>
      <c r="E17" s="80">
        <f t="shared" si="0"/>
        <v>32.710139999999996</v>
      </c>
      <c r="F17" s="77"/>
    </row>
    <row r="18" spans="1:12" ht="12.75" customHeight="1" x14ac:dyDescent="0.2">
      <c r="A18" s="175"/>
      <c r="B18" s="73" t="s">
        <v>35</v>
      </c>
      <c r="C18" s="78" t="s">
        <v>36</v>
      </c>
      <c r="D18" s="79">
        <v>2E-3</v>
      </c>
      <c r="E18" s="80">
        <f t="shared" si="0"/>
        <v>10.90338</v>
      </c>
      <c r="F18" s="77"/>
    </row>
    <row r="19" spans="1:12" ht="12.75" customHeight="1" x14ac:dyDescent="0.2">
      <c r="A19" s="175"/>
      <c r="B19" s="73" t="s">
        <v>37</v>
      </c>
      <c r="C19" s="78" t="s">
        <v>38</v>
      </c>
      <c r="D19" s="79">
        <v>2.5000000000000001E-2</v>
      </c>
      <c r="E19" s="80">
        <f t="shared" si="0"/>
        <v>136.29225</v>
      </c>
      <c r="F19" s="77"/>
    </row>
    <row r="20" spans="1:12" ht="12.75" customHeight="1" x14ac:dyDescent="0.2">
      <c r="A20" s="175"/>
      <c r="B20" s="73" t="s">
        <v>39</v>
      </c>
      <c r="C20" s="78" t="s">
        <v>40</v>
      </c>
      <c r="D20" s="79">
        <v>0.08</v>
      </c>
      <c r="E20" s="80">
        <f t="shared" si="0"/>
        <v>436.1352</v>
      </c>
      <c r="F20" s="77"/>
    </row>
    <row r="21" spans="1:12" ht="12.75" customHeight="1" x14ac:dyDescent="0.2">
      <c r="A21" s="175"/>
      <c r="B21" s="73" t="s">
        <v>41</v>
      </c>
      <c r="C21" s="81" t="s">
        <v>42</v>
      </c>
      <c r="D21" s="82">
        <v>0.03</v>
      </c>
      <c r="E21" s="83">
        <f t="shared" si="0"/>
        <v>163.55069999999998</v>
      </c>
      <c r="F21" s="84" t="s">
        <v>43</v>
      </c>
      <c r="G21" s="85"/>
      <c r="H21" s="85"/>
      <c r="I21" s="85"/>
      <c r="J21" s="85"/>
      <c r="K21" s="85"/>
      <c r="L21" s="85"/>
    </row>
    <row r="22" spans="1:12" ht="12.75" customHeight="1" x14ac:dyDescent="0.2">
      <c r="A22" s="175"/>
      <c r="B22" s="176" t="s">
        <v>44</v>
      </c>
      <c r="C22" s="176"/>
      <c r="D22" s="86">
        <f>SUM(D14:D21)</f>
        <v>0.3680000000000001</v>
      </c>
      <c r="E22" s="87">
        <f>ROUND(SUM(E14:E21),2)</f>
        <v>2006.22</v>
      </c>
      <c r="F22" s="47"/>
    </row>
    <row r="23" spans="1:12" ht="12.75" customHeight="1" x14ac:dyDescent="0.2">
      <c r="A23" s="45"/>
      <c r="B23" s="88"/>
      <c r="C23" s="89"/>
      <c r="D23" s="90"/>
      <c r="E23" s="71"/>
      <c r="F23" s="91"/>
    </row>
    <row r="24" spans="1:12" ht="12.75" customHeight="1" x14ac:dyDescent="0.2">
      <c r="A24" s="182"/>
      <c r="B24" s="176" t="s">
        <v>45</v>
      </c>
      <c r="C24" s="176"/>
      <c r="D24" s="72" t="s">
        <v>26</v>
      </c>
      <c r="E24" s="57" t="s">
        <v>20</v>
      </c>
      <c r="F24" s="58"/>
    </row>
    <row r="25" spans="1:12" ht="12.75" customHeight="1" x14ac:dyDescent="0.2">
      <c r="A25" s="182"/>
      <c r="B25" s="92" t="s">
        <v>46</v>
      </c>
      <c r="C25" s="78" t="s">
        <v>47</v>
      </c>
      <c r="D25" s="93">
        <f>(1/12)</f>
        <v>8.3333333333333329E-2</v>
      </c>
      <c r="E25" s="94">
        <f t="shared" ref="E25:E33" si="1">D25*$E$6</f>
        <v>454.30749999999995</v>
      </c>
      <c r="F25" s="77"/>
    </row>
    <row r="26" spans="1:12" ht="12.75" customHeight="1" x14ac:dyDescent="0.2">
      <c r="A26" s="182"/>
      <c r="B26" s="92" t="s">
        <v>48</v>
      </c>
      <c r="C26" s="95" t="s">
        <v>49</v>
      </c>
      <c r="D26" s="96">
        <v>0.1108</v>
      </c>
      <c r="E26" s="97">
        <f t="shared" si="1"/>
        <v>604.04725199999996</v>
      </c>
      <c r="F26" s="77"/>
    </row>
    <row r="27" spans="1:12" ht="12.75" customHeight="1" x14ac:dyDescent="0.2">
      <c r="A27" s="182"/>
      <c r="B27" s="98" t="s">
        <v>50</v>
      </c>
      <c r="C27" s="78" t="s">
        <v>51</v>
      </c>
      <c r="D27" s="99">
        <v>2.7699999999999999E-2</v>
      </c>
      <c r="E27" s="97">
        <f t="shared" si="1"/>
        <v>151.01181299999999</v>
      </c>
      <c r="F27" s="77"/>
    </row>
    <row r="28" spans="1:12" ht="12.75" customHeight="1" x14ac:dyDescent="0.2">
      <c r="A28" s="182"/>
      <c r="B28" s="100" t="s">
        <v>52</v>
      </c>
      <c r="C28" s="78" t="s">
        <v>53</v>
      </c>
      <c r="D28" s="99">
        <v>6.6E-3</v>
      </c>
      <c r="E28" s="97">
        <f t="shared" si="1"/>
        <v>35.981153999999997</v>
      </c>
      <c r="F28" s="77"/>
    </row>
    <row r="29" spans="1:12" ht="12.75" customHeight="1" x14ac:dyDescent="0.2">
      <c r="A29" s="182"/>
      <c r="B29" s="100" t="s">
        <v>54</v>
      </c>
      <c r="C29" s="78" t="s">
        <v>55</v>
      </c>
      <c r="D29" s="99">
        <f>(((5/30)/12)*0.015)</f>
        <v>2.0833333333333332E-4</v>
      </c>
      <c r="E29" s="97">
        <f t="shared" si="1"/>
        <v>1.1357687499999998</v>
      </c>
      <c r="F29" s="77"/>
    </row>
    <row r="30" spans="1:12" ht="12.75" customHeight="1" x14ac:dyDescent="0.2">
      <c r="A30" s="182"/>
      <c r="B30" s="98" t="s">
        <v>56</v>
      </c>
      <c r="C30" s="78" t="s">
        <v>57</v>
      </c>
      <c r="D30" s="99">
        <v>1.3899999999999999E-2</v>
      </c>
      <c r="E30" s="97">
        <f t="shared" si="1"/>
        <v>75.778490999999988</v>
      </c>
      <c r="F30" s="77"/>
    </row>
    <row r="31" spans="1:12" ht="12.75" customHeight="1" x14ac:dyDescent="0.2">
      <c r="A31" s="182"/>
      <c r="B31" s="98" t="s">
        <v>58</v>
      </c>
      <c r="C31" s="78" t="s">
        <v>59</v>
      </c>
      <c r="D31" s="99">
        <v>4.1999999999999997E-3</v>
      </c>
      <c r="E31" s="97">
        <f t="shared" si="1"/>
        <v>22.897097999999996</v>
      </c>
      <c r="F31" s="77"/>
    </row>
    <row r="32" spans="1:12" ht="12.75" customHeight="1" x14ac:dyDescent="0.2">
      <c r="A32" s="182"/>
      <c r="B32" s="98" t="s">
        <v>60</v>
      </c>
      <c r="C32" s="78" t="s">
        <v>61</v>
      </c>
      <c r="D32" s="99">
        <f>(((7/30/12)))</f>
        <v>1.9444444444444445E-2</v>
      </c>
      <c r="E32" s="97">
        <f t="shared" si="1"/>
        <v>106.00508333333333</v>
      </c>
      <c r="F32" s="77"/>
    </row>
    <row r="33" spans="1:6" ht="12.75" customHeight="1" x14ac:dyDescent="0.2">
      <c r="A33" s="182"/>
      <c r="B33" s="183" t="s">
        <v>62</v>
      </c>
      <c r="C33" s="183"/>
      <c r="D33" s="101">
        <f>SUM(D25:D32)</f>
        <v>0.26618611111111112</v>
      </c>
      <c r="E33" s="87">
        <f t="shared" si="1"/>
        <v>1451.1641600833334</v>
      </c>
      <c r="F33" s="63"/>
    </row>
    <row r="34" spans="1:6" ht="12.75" customHeight="1" x14ac:dyDescent="0.2">
      <c r="A34" s="45"/>
      <c r="B34" s="102"/>
      <c r="C34" s="103"/>
      <c r="D34" s="91"/>
      <c r="E34" s="67"/>
      <c r="F34" s="91"/>
    </row>
    <row r="35" spans="1:6" ht="12.75" customHeight="1" x14ac:dyDescent="0.2">
      <c r="A35" s="175"/>
      <c r="B35" s="176" t="s">
        <v>63</v>
      </c>
      <c r="C35" s="176"/>
      <c r="D35" s="72" t="s">
        <v>26</v>
      </c>
      <c r="E35" s="57" t="s">
        <v>20</v>
      </c>
      <c r="F35" s="58"/>
    </row>
    <row r="36" spans="1:6" ht="12.75" customHeight="1" x14ac:dyDescent="0.2">
      <c r="A36" s="175"/>
      <c r="B36" s="73" t="s">
        <v>64</v>
      </c>
      <c r="C36" s="104" t="s">
        <v>65</v>
      </c>
      <c r="D36" s="105">
        <v>4.1700000000000001E-2</v>
      </c>
      <c r="E36" s="106">
        <f>D36*$E$6</f>
        <v>227.33547299999998</v>
      </c>
      <c r="F36" s="107"/>
    </row>
    <row r="37" spans="1:6" ht="12.75" customHeight="1" x14ac:dyDescent="0.2">
      <c r="A37" s="175"/>
      <c r="B37" s="73" t="s">
        <v>66</v>
      </c>
      <c r="C37" s="81" t="s">
        <v>67</v>
      </c>
      <c r="D37" s="108">
        <v>8.0000000000000004E-4</v>
      </c>
      <c r="E37" s="109">
        <f>D37*$E$6</f>
        <v>4.3613520000000001</v>
      </c>
      <c r="F37" s="107"/>
    </row>
    <row r="38" spans="1:6" ht="12.75" customHeight="1" x14ac:dyDescent="0.2">
      <c r="A38" s="175"/>
      <c r="B38" s="73" t="s">
        <v>68</v>
      </c>
      <c r="C38" s="78" t="s">
        <v>69</v>
      </c>
      <c r="D38" s="108">
        <v>3.2000000000000001E-2</v>
      </c>
      <c r="E38" s="109">
        <f>D38*$E$6</f>
        <v>174.45408</v>
      </c>
      <c r="F38" s="107"/>
    </row>
    <row r="39" spans="1:6" ht="12.75" customHeight="1" x14ac:dyDescent="0.2">
      <c r="A39" s="175"/>
      <c r="B39" s="110" t="s">
        <v>70</v>
      </c>
      <c r="C39" s="111" t="s">
        <v>71</v>
      </c>
      <c r="D39" s="112">
        <v>8.0000000000000002E-3</v>
      </c>
      <c r="E39" s="113">
        <f>D39*$E$6</f>
        <v>43.613520000000001</v>
      </c>
      <c r="F39" s="107"/>
    </row>
    <row r="40" spans="1:6" ht="12.75" customHeight="1" x14ac:dyDescent="0.2">
      <c r="A40" s="175"/>
      <c r="B40" s="176" t="s">
        <v>72</v>
      </c>
      <c r="C40" s="176"/>
      <c r="D40" s="114">
        <f>SUM(D36:D39)</f>
        <v>8.2500000000000018E-2</v>
      </c>
      <c r="E40" s="87">
        <f>ROUND(SUM(E36:E39),2)</f>
        <v>449.76</v>
      </c>
      <c r="F40" s="47"/>
    </row>
    <row r="41" spans="1:6" ht="12.75" customHeight="1" x14ac:dyDescent="0.2">
      <c r="A41" s="45"/>
      <c r="B41" s="115"/>
      <c r="C41" s="116"/>
      <c r="D41" s="117"/>
      <c r="E41" s="67"/>
      <c r="F41" s="77"/>
    </row>
    <row r="42" spans="1:6" ht="12.75" customHeight="1" x14ac:dyDescent="0.2">
      <c r="A42" s="175"/>
      <c r="B42" s="176" t="s">
        <v>73</v>
      </c>
      <c r="C42" s="176"/>
      <c r="D42" s="72" t="s">
        <v>26</v>
      </c>
      <c r="E42" s="57" t="s">
        <v>20</v>
      </c>
      <c r="F42" s="47"/>
    </row>
    <row r="43" spans="1:6" ht="12.75" customHeight="1" x14ac:dyDescent="0.2">
      <c r="A43" s="175"/>
      <c r="B43" s="118" t="s">
        <v>74</v>
      </c>
      <c r="C43" s="119" t="s">
        <v>75</v>
      </c>
      <c r="D43" s="120">
        <f>D33*D22</f>
        <v>9.7956488888888915E-2</v>
      </c>
      <c r="E43" s="121">
        <f>D43*E7</f>
        <v>534.02841091066682</v>
      </c>
      <c r="F43" s="77"/>
    </row>
    <row r="44" spans="1:6" ht="12.75" customHeight="1" x14ac:dyDescent="0.2">
      <c r="A44" s="175"/>
      <c r="B44" s="176" t="s">
        <v>76</v>
      </c>
      <c r="C44" s="176"/>
      <c r="D44" s="122">
        <f>SUM(D43)</f>
        <v>9.7956488888888915E-2</v>
      </c>
      <c r="E44" s="64">
        <f>ROUND(E43,2)</f>
        <v>534.03</v>
      </c>
      <c r="F44" s="63"/>
    </row>
    <row r="45" spans="1:6" ht="12.75" customHeight="1" x14ac:dyDescent="0.2">
      <c r="A45" s="45"/>
      <c r="B45" s="115"/>
      <c r="C45" s="116"/>
      <c r="D45" s="65"/>
      <c r="E45" s="67"/>
      <c r="F45" s="65"/>
    </row>
    <row r="46" spans="1:6" ht="12.75" customHeight="1" x14ac:dyDescent="0.2">
      <c r="A46" s="175"/>
      <c r="B46" s="176" t="s">
        <v>77</v>
      </c>
      <c r="C46" s="176"/>
      <c r="D46" s="123" t="s">
        <v>26</v>
      </c>
      <c r="E46" s="57" t="s">
        <v>20</v>
      </c>
      <c r="F46" s="47"/>
    </row>
    <row r="47" spans="1:6" ht="12.75" customHeight="1" x14ac:dyDescent="0.2">
      <c r="A47" s="175"/>
      <c r="B47" s="118" t="s">
        <v>78</v>
      </c>
      <c r="C47" s="124" t="s">
        <v>79</v>
      </c>
      <c r="D47" s="120">
        <f>D22*D40</f>
        <v>3.0360000000000015E-2</v>
      </c>
      <c r="E47" s="125">
        <f>D47*E7</f>
        <v>165.51330840000008</v>
      </c>
      <c r="F47" s="77"/>
    </row>
    <row r="48" spans="1:6" ht="12.75" customHeight="1" x14ac:dyDescent="0.2">
      <c r="A48" s="175"/>
      <c r="B48" s="176" t="s">
        <v>80</v>
      </c>
      <c r="C48" s="176"/>
      <c r="D48" s="122">
        <f>SUM(D47)</f>
        <v>3.0360000000000015E-2</v>
      </c>
      <c r="E48" s="64">
        <f>ROUND(E47,2)</f>
        <v>165.51</v>
      </c>
      <c r="F48" s="63"/>
    </row>
    <row r="49" spans="1:7" ht="12.75" customHeight="1" x14ac:dyDescent="0.2">
      <c r="A49" s="45"/>
      <c r="B49" s="115"/>
      <c r="C49" s="115"/>
      <c r="D49" s="126"/>
      <c r="E49" s="67"/>
      <c r="F49" s="63"/>
    </row>
    <row r="50" spans="1:7" ht="12.75" customHeight="1" x14ac:dyDescent="0.2">
      <c r="A50" s="45"/>
      <c r="B50" s="176" t="s">
        <v>81</v>
      </c>
      <c r="C50" s="176"/>
      <c r="D50" s="72" t="s">
        <v>26</v>
      </c>
      <c r="E50" s="57" t="s">
        <v>20</v>
      </c>
      <c r="F50" s="47"/>
    </row>
    <row r="51" spans="1:7" ht="12.75" customHeight="1" x14ac:dyDescent="0.2">
      <c r="A51" s="45"/>
      <c r="B51" s="179"/>
      <c r="C51" s="179"/>
      <c r="D51" s="127">
        <f>D22+D33+D40+D44+D48</f>
        <v>0.84500260000000027</v>
      </c>
      <c r="E51" s="87">
        <f>D51*E7</f>
        <v>4606.6922243940007</v>
      </c>
      <c r="F51" s="47"/>
      <c r="G51" s="128"/>
    </row>
    <row r="52" spans="1:7" ht="12.75" customHeight="1" x14ac:dyDescent="0.2">
      <c r="A52" s="45"/>
      <c r="B52" s="115"/>
      <c r="C52" s="116"/>
      <c r="D52" s="91"/>
      <c r="E52" s="67"/>
      <c r="F52" s="129"/>
    </row>
    <row r="53" spans="1:7" ht="12.75" customHeight="1" x14ac:dyDescent="0.2">
      <c r="A53" s="45"/>
      <c r="B53" s="180" t="s">
        <v>82</v>
      </c>
      <c r="C53" s="180"/>
      <c r="D53" s="180"/>
      <c r="E53" s="130">
        <f>ROUND(SUM(E7+E51),2)</f>
        <v>10058.379999999999</v>
      </c>
      <c r="F53" s="58"/>
    </row>
    <row r="54" spans="1:7" ht="12.75" customHeight="1" x14ac:dyDescent="0.2">
      <c r="A54" s="45"/>
      <c r="B54" s="47"/>
      <c r="C54" s="65"/>
      <c r="D54" s="65"/>
      <c r="E54" s="67"/>
      <c r="F54" s="65"/>
    </row>
    <row r="55" spans="1:7" ht="12.75" customHeight="1" x14ac:dyDescent="0.2">
      <c r="A55" s="45"/>
      <c r="B55" s="176" t="s">
        <v>83</v>
      </c>
      <c r="C55" s="176"/>
      <c r="D55" s="176"/>
      <c r="E55" s="176"/>
      <c r="F55" s="47"/>
    </row>
    <row r="56" spans="1:7" ht="12.75" customHeight="1" x14ac:dyDescent="0.2">
      <c r="A56" s="45"/>
      <c r="B56" s="47"/>
      <c r="C56" s="65"/>
      <c r="D56" s="65"/>
      <c r="E56" s="67"/>
      <c r="F56" s="65"/>
    </row>
    <row r="57" spans="1:7" ht="12.75" customHeight="1" x14ac:dyDescent="0.2">
      <c r="A57" s="45"/>
      <c r="B57" s="131" t="s">
        <v>84</v>
      </c>
      <c r="C57" s="181" t="s">
        <v>85</v>
      </c>
      <c r="D57" s="181"/>
      <c r="E57" s="181"/>
      <c r="F57" s="47"/>
    </row>
    <row r="58" spans="1:7" ht="12.75" customHeight="1" x14ac:dyDescent="0.2">
      <c r="A58" s="45"/>
      <c r="B58" s="65"/>
      <c r="C58" s="66"/>
      <c r="D58" s="65"/>
      <c r="E58" s="67"/>
      <c r="F58" s="65"/>
    </row>
    <row r="59" spans="1:7" ht="12.75" customHeight="1" x14ac:dyDescent="0.2">
      <c r="A59" s="175"/>
      <c r="B59" s="176" t="s">
        <v>86</v>
      </c>
      <c r="C59" s="176"/>
      <c r="D59" s="176"/>
      <c r="E59" s="57" t="s">
        <v>20</v>
      </c>
      <c r="F59" s="47"/>
    </row>
    <row r="60" spans="1:7" ht="23.25" customHeight="1" x14ac:dyDescent="0.2">
      <c r="A60" s="175"/>
      <c r="B60" s="132" t="s">
        <v>87</v>
      </c>
      <c r="C60" s="177" t="s">
        <v>88</v>
      </c>
      <c r="D60" s="177"/>
      <c r="E60" s="133">
        <v>412.05</v>
      </c>
      <c r="F60" s="77"/>
    </row>
    <row r="61" spans="1:7" ht="12.75" customHeight="1" x14ac:dyDescent="0.2">
      <c r="A61" s="175"/>
      <c r="B61" s="132" t="s">
        <v>89</v>
      </c>
      <c r="C61" s="134" t="s">
        <v>90</v>
      </c>
      <c r="D61" s="135"/>
      <c r="E61" s="136">
        <v>0</v>
      </c>
      <c r="F61" s="77"/>
    </row>
    <row r="62" spans="1:7" ht="12.75" customHeight="1" x14ac:dyDescent="0.2">
      <c r="A62" s="175"/>
      <c r="B62" s="132" t="s">
        <v>91</v>
      </c>
      <c r="C62" s="134" t="s">
        <v>92</v>
      </c>
      <c r="D62" s="135"/>
      <c r="E62" s="136">
        <f>12.13/12</f>
        <v>1.0108333333333335</v>
      </c>
      <c r="F62" s="77"/>
    </row>
    <row r="63" spans="1:7" ht="12.75" customHeight="1" x14ac:dyDescent="0.2">
      <c r="A63" s="175"/>
      <c r="B63" s="132" t="s">
        <v>93</v>
      </c>
      <c r="C63" s="134" t="s">
        <v>94</v>
      </c>
      <c r="D63" s="135"/>
      <c r="E63" s="136">
        <v>0</v>
      </c>
      <c r="F63" s="77"/>
    </row>
    <row r="64" spans="1:7" ht="12.75" customHeight="1" x14ac:dyDescent="0.2">
      <c r="A64" s="175"/>
      <c r="B64" s="132" t="s">
        <v>95</v>
      </c>
      <c r="C64" s="134" t="s">
        <v>96</v>
      </c>
      <c r="D64" s="135"/>
      <c r="E64" s="136">
        <v>10</v>
      </c>
      <c r="F64" s="77"/>
    </row>
    <row r="65" spans="1:6" ht="12.75" customHeight="1" x14ac:dyDescent="0.2">
      <c r="A65" s="175"/>
      <c r="B65" s="132" t="s">
        <v>97</v>
      </c>
      <c r="C65" s="134" t="s">
        <v>98</v>
      </c>
      <c r="D65" s="135"/>
      <c r="E65" s="137"/>
      <c r="F65" s="77"/>
    </row>
    <row r="66" spans="1:6" ht="12.75" customHeight="1" x14ac:dyDescent="0.2">
      <c r="A66" s="175"/>
      <c r="B66" s="132" t="s">
        <v>99</v>
      </c>
      <c r="C66" s="134" t="s">
        <v>98</v>
      </c>
      <c r="D66" s="135"/>
      <c r="E66" s="137"/>
      <c r="F66" s="77"/>
    </row>
    <row r="67" spans="1:6" ht="12.75" customHeight="1" x14ac:dyDescent="0.2">
      <c r="A67" s="175"/>
      <c r="B67" s="132" t="s">
        <v>100</v>
      </c>
      <c r="C67" s="134" t="s">
        <v>98</v>
      </c>
      <c r="D67" s="135"/>
      <c r="E67" s="137"/>
      <c r="F67" s="77"/>
    </row>
    <row r="68" spans="1:6" ht="12.75" customHeight="1" x14ac:dyDescent="0.2">
      <c r="A68" s="175"/>
      <c r="B68" s="178" t="s">
        <v>101</v>
      </c>
      <c r="C68" s="178"/>
      <c r="D68" s="178"/>
      <c r="E68" s="138">
        <f>SUM(E60:E67)</f>
        <v>423.06083333333333</v>
      </c>
      <c r="F68" s="63"/>
    </row>
    <row r="69" spans="1:6" ht="12.75" customHeight="1" x14ac:dyDescent="0.2">
      <c r="A69" s="45"/>
      <c r="B69" s="47"/>
      <c r="C69" s="65"/>
      <c r="D69" s="65"/>
      <c r="E69" s="67"/>
      <c r="F69" s="65"/>
    </row>
    <row r="70" spans="1:6" ht="12.75" customHeight="1" x14ac:dyDescent="0.2">
      <c r="A70" s="45"/>
      <c r="B70" s="174" t="s">
        <v>102</v>
      </c>
      <c r="C70" s="174"/>
      <c r="D70" s="174"/>
      <c r="E70" s="139">
        <f>E53+E68</f>
        <v>10481.440833333332</v>
      </c>
      <c r="F70" s="58"/>
    </row>
    <row r="71" spans="1:6" ht="12.75" customHeight="1" x14ac:dyDescent="0.2">
      <c r="A71" s="45"/>
      <c r="B71" s="47"/>
      <c r="C71" s="65"/>
      <c r="D71" s="65"/>
      <c r="E71" s="67"/>
      <c r="F71" s="65"/>
    </row>
    <row r="72" spans="1:6" ht="12.75" customHeight="1" x14ac:dyDescent="0.2">
      <c r="A72" s="45"/>
      <c r="B72" s="54" t="s">
        <v>103</v>
      </c>
      <c r="C72" s="55" t="s">
        <v>104</v>
      </c>
      <c r="D72" s="72" t="s">
        <v>26</v>
      </c>
      <c r="E72" s="57" t="s">
        <v>20</v>
      </c>
      <c r="F72" s="47"/>
    </row>
    <row r="73" spans="1:6" ht="12.75" customHeight="1" x14ac:dyDescent="0.2">
      <c r="A73" s="45"/>
      <c r="B73" s="140" t="s">
        <v>105</v>
      </c>
      <c r="C73" s="74" t="s">
        <v>106</v>
      </c>
      <c r="D73" s="141">
        <v>0.03</v>
      </c>
      <c r="E73" s="133">
        <f>D73*E70</f>
        <v>314.44322499999993</v>
      </c>
      <c r="F73" s="77"/>
    </row>
    <row r="74" spans="1:6" ht="12.75" customHeight="1" x14ac:dyDescent="0.2">
      <c r="A74" s="45"/>
      <c r="B74" s="73" t="s">
        <v>107</v>
      </c>
      <c r="C74" s="78" t="s">
        <v>108</v>
      </c>
      <c r="D74" s="142">
        <v>0.05</v>
      </c>
      <c r="E74" s="137">
        <f>(E70+E73)*D74</f>
        <v>539.79420291666656</v>
      </c>
      <c r="F74" s="77"/>
    </row>
    <row r="75" spans="1:6" ht="12.75" customHeight="1" x14ac:dyDescent="0.2">
      <c r="A75" s="45"/>
      <c r="B75" s="173" t="s">
        <v>109</v>
      </c>
      <c r="C75" s="173"/>
      <c r="D75" s="143"/>
      <c r="E75" s="138">
        <f>ROUND(SUM(E73:E74),2)</f>
        <v>854.24</v>
      </c>
      <c r="F75" s="63"/>
    </row>
    <row r="76" spans="1:6" ht="12.75" customHeight="1" x14ac:dyDescent="0.2">
      <c r="A76" s="45"/>
      <c r="B76" s="65"/>
      <c r="C76" s="115"/>
      <c r="D76" s="126"/>
      <c r="E76" s="144"/>
      <c r="F76" s="145"/>
    </row>
    <row r="77" spans="1:6" ht="12.75" customHeight="1" x14ac:dyDescent="0.2">
      <c r="A77" s="45"/>
      <c r="B77" s="174" t="s">
        <v>110</v>
      </c>
      <c r="C77" s="174"/>
      <c r="D77" s="174"/>
      <c r="E77" s="130">
        <f>ROUND(SUM(E70+E75),2)</f>
        <v>11335.68</v>
      </c>
      <c r="F77" s="58"/>
    </row>
    <row r="78" spans="1:6" ht="12.75" customHeight="1" x14ac:dyDescent="0.2">
      <c r="A78" s="45"/>
      <c r="B78" s="65"/>
      <c r="C78" s="115"/>
      <c r="D78" s="126"/>
      <c r="E78" s="144"/>
      <c r="F78" s="145"/>
    </row>
    <row r="79" spans="1:6" ht="12.75" customHeight="1" x14ac:dyDescent="0.2">
      <c r="A79" s="45"/>
      <c r="B79" s="55" t="s">
        <v>111</v>
      </c>
      <c r="C79" s="146" t="s">
        <v>112</v>
      </c>
      <c r="D79" s="146" t="s">
        <v>26</v>
      </c>
      <c r="E79" s="57" t="s">
        <v>20</v>
      </c>
      <c r="F79" s="47"/>
    </row>
    <row r="80" spans="1:6" ht="12.75" customHeight="1" x14ac:dyDescent="0.2">
      <c r="A80" s="45"/>
      <c r="B80" s="147" t="s">
        <v>113</v>
      </c>
      <c r="C80" s="148" t="s">
        <v>114</v>
      </c>
      <c r="D80" s="149">
        <v>0.05</v>
      </c>
      <c r="E80" s="133">
        <f>D80*E85</f>
        <v>660.97250000000008</v>
      </c>
      <c r="F80" s="77"/>
    </row>
    <row r="81" spans="1:6" ht="12.75" customHeight="1" x14ac:dyDescent="0.2">
      <c r="A81" s="45"/>
      <c r="B81" s="147" t="s">
        <v>115</v>
      </c>
      <c r="C81" s="150" t="s">
        <v>116</v>
      </c>
      <c r="D81" s="149">
        <v>1.6500000000000001E-2</v>
      </c>
      <c r="E81" s="137">
        <f>D81*E85</f>
        <v>218.12092500000003</v>
      </c>
      <c r="F81" s="77"/>
    </row>
    <row r="82" spans="1:6" ht="12.75" customHeight="1" x14ac:dyDescent="0.2">
      <c r="A82" s="45"/>
      <c r="B82" s="147" t="s">
        <v>117</v>
      </c>
      <c r="C82" s="150" t="s">
        <v>118</v>
      </c>
      <c r="D82" s="149">
        <v>7.5999999999999998E-2</v>
      </c>
      <c r="E82" s="137">
        <f>D82*E85</f>
        <v>1004.6782000000001</v>
      </c>
      <c r="F82" s="77"/>
    </row>
    <row r="83" spans="1:6" ht="12.75" customHeight="1" x14ac:dyDescent="0.2">
      <c r="A83" s="45"/>
      <c r="B83" s="151" t="s">
        <v>119</v>
      </c>
      <c r="C83" s="152"/>
      <c r="D83" s="127">
        <f>SUM(D80:D82)</f>
        <v>0.14250000000000002</v>
      </c>
      <c r="E83" s="138">
        <f>D83*E85</f>
        <v>1883.7716250000003</v>
      </c>
      <c r="F83" s="63"/>
    </row>
    <row r="84" spans="1:6" ht="12.75" customHeight="1" x14ac:dyDescent="0.2">
      <c r="A84" s="45"/>
      <c r="B84" s="65"/>
      <c r="C84" s="115"/>
      <c r="D84" s="126"/>
      <c r="E84" s="144"/>
      <c r="F84" s="145"/>
    </row>
    <row r="85" spans="1:6" ht="12.75" customHeight="1" x14ac:dyDescent="0.2">
      <c r="A85" s="45"/>
      <c r="B85" s="174" t="s">
        <v>120</v>
      </c>
      <c r="C85" s="174"/>
      <c r="D85" s="174"/>
      <c r="E85" s="153">
        <f>ROUND((E77)/(1-D83),2)</f>
        <v>13219.45</v>
      </c>
      <c r="F85" s="58"/>
    </row>
    <row r="86" spans="1:6" ht="12.75" customHeight="1" x14ac:dyDescent="0.2">
      <c r="A86" s="45"/>
      <c r="B86" s="65"/>
      <c r="C86" s="65"/>
      <c r="D86" s="65"/>
      <c r="E86" s="67"/>
      <c r="F86" s="65"/>
    </row>
    <row r="87" spans="1:6" ht="12.75" customHeight="1" x14ac:dyDescent="0.2">
      <c r="A87" s="45"/>
      <c r="B87" s="174" t="s">
        <v>121</v>
      </c>
      <c r="C87" s="174"/>
      <c r="D87" s="174"/>
      <c r="E87" s="153">
        <f>E85*12</f>
        <v>158633.40000000002</v>
      </c>
      <c r="F87" s="65"/>
    </row>
    <row r="88" spans="1:6" ht="12.75" customHeight="1" x14ac:dyDescent="0.2">
      <c r="A88" s="45"/>
      <c r="B88" s="65"/>
      <c r="C88" s="65"/>
      <c r="D88" s="65"/>
      <c r="E88" s="67"/>
      <c r="F88" s="65"/>
    </row>
    <row r="89" spans="1:6" ht="12.75" customHeight="1" x14ac:dyDescent="0.2">
      <c r="A89" s="45"/>
      <c r="B89" s="65"/>
      <c r="C89" s="65"/>
      <c r="D89" s="65"/>
      <c r="E89" s="67"/>
      <c r="F89" s="65"/>
    </row>
    <row r="90" spans="1:6" ht="12.75" customHeight="1" x14ac:dyDescent="0.2">
      <c r="A90" s="45"/>
      <c r="B90" s="65"/>
      <c r="C90" s="65"/>
      <c r="D90" s="65"/>
      <c r="E90" s="67"/>
      <c r="F90" s="65"/>
    </row>
    <row r="91" spans="1:6" ht="12.75" customHeight="1" x14ac:dyDescent="0.2">
      <c r="A91" s="45"/>
      <c r="B91" s="65"/>
      <c r="C91" s="65"/>
      <c r="D91" s="65"/>
      <c r="E91" s="67"/>
      <c r="F91" s="65"/>
    </row>
    <row r="92" spans="1:6" ht="12.75" customHeight="1" x14ac:dyDescent="0.2">
      <c r="A92" s="45"/>
      <c r="B92" s="65"/>
      <c r="C92" s="65"/>
      <c r="D92" s="65"/>
      <c r="E92" s="67"/>
      <c r="F92" s="65"/>
    </row>
    <row r="93" spans="1:6" ht="12.75" customHeight="1" x14ac:dyDescent="0.2">
      <c r="A93" s="45"/>
      <c r="B93" s="65"/>
      <c r="C93" s="65"/>
      <c r="D93" s="65"/>
      <c r="E93" s="67"/>
      <c r="F93" s="65"/>
    </row>
    <row r="94" spans="1:6" ht="12.75" customHeight="1" x14ac:dyDescent="0.2">
      <c r="A94" s="45"/>
      <c r="B94" s="65"/>
      <c r="C94" s="65"/>
      <c r="D94" s="65"/>
      <c r="E94" s="67"/>
      <c r="F94" s="65"/>
    </row>
    <row r="95" spans="1:6" ht="12.75" customHeight="1" x14ac:dyDescent="0.2">
      <c r="A95" s="45"/>
      <c r="B95" s="65"/>
      <c r="C95" s="65"/>
      <c r="D95" s="65"/>
      <c r="E95" s="67"/>
      <c r="F95" s="65"/>
    </row>
    <row r="96" spans="1:6" ht="12.75" customHeight="1" x14ac:dyDescent="0.2">
      <c r="A96" s="45"/>
      <c r="B96" s="65"/>
      <c r="C96" s="65"/>
      <c r="D96" s="65"/>
      <c r="E96" s="67"/>
      <c r="F96" s="65"/>
    </row>
    <row r="97" spans="1:6" ht="12.75" customHeight="1" x14ac:dyDescent="0.2">
      <c r="A97" s="45"/>
      <c r="B97" s="65"/>
      <c r="C97" s="65"/>
      <c r="D97" s="65"/>
      <c r="E97" s="67"/>
      <c r="F97" s="65"/>
    </row>
    <row r="98" spans="1:6" ht="12.75" customHeight="1" x14ac:dyDescent="0.2">
      <c r="A98" s="45"/>
      <c r="B98" s="65"/>
      <c r="C98" s="65"/>
      <c r="D98" s="65"/>
      <c r="E98" s="67"/>
      <c r="F98" s="65"/>
    </row>
    <row r="99" spans="1:6" ht="12.75" customHeight="1" x14ac:dyDescent="0.2">
      <c r="A99" s="45"/>
      <c r="B99" s="65"/>
      <c r="C99" s="65"/>
      <c r="D99" s="65"/>
      <c r="E99" s="67"/>
      <c r="F99" s="65"/>
    </row>
    <row r="100" spans="1:6" ht="12.75" customHeight="1" x14ac:dyDescent="0.2">
      <c r="A100" s="45"/>
      <c r="B100" s="65"/>
      <c r="C100" s="65"/>
      <c r="D100" s="65"/>
      <c r="E100" s="67"/>
      <c r="F100" s="65"/>
    </row>
    <row r="101" spans="1:6" ht="12.75" customHeight="1" x14ac:dyDescent="0.2">
      <c r="A101" s="45"/>
      <c r="B101" s="65"/>
      <c r="C101" s="65"/>
      <c r="D101" s="65"/>
      <c r="E101" s="67"/>
      <c r="F101" s="65"/>
    </row>
    <row r="102" spans="1:6" ht="12.75" customHeight="1" x14ac:dyDescent="0.2">
      <c r="A102" s="45"/>
      <c r="B102" s="65"/>
      <c r="C102" s="65"/>
      <c r="D102" s="65"/>
      <c r="E102" s="67"/>
      <c r="F102" s="65"/>
    </row>
    <row r="103" spans="1:6" ht="12.75" customHeight="1" x14ac:dyDescent="0.2">
      <c r="A103" s="45"/>
      <c r="B103" s="65"/>
      <c r="C103" s="65"/>
      <c r="D103" s="65"/>
      <c r="E103" s="67"/>
      <c r="F103" s="65"/>
    </row>
    <row r="104" spans="1:6" ht="12.75" customHeight="1" x14ac:dyDescent="0.2">
      <c r="A104" s="45"/>
      <c r="B104" s="65"/>
      <c r="C104" s="65"/>
      <c r="D104" s="65"/>
      <c r="E104" s="67"/>
      <c r="F104" s="65"/>
    </row>
    <row r="105" spans="1:6" ht="12.75" customHeight="1" x14ac:dyDescent="0.2">
      <c r="A105" s="45"/>
      <c r="B105" s="65"/>
      <c r="C105" s="65"/>
      <c r="D105" s="65"/>
      <c r="E105" s="67"/>
      <c r="F105" s="65"/>
    </row>
    <row r="106" spans="1:6" ht="12.75" customHeight="1" x14ac:dyDescent="0.2">
      <c r="A106" s="45"/>
      <c r="B106" s="65"/>
      <c r="C106" s="65"/>
      <c r="D106" s="65"/>
      <c r="E106" s="67"/>
      <c r="F106" s="65"/>
    </row>
    <row r="107" spans="1:6" ht="12.75" customHeight="1" x14ac:dyDescent="0.2">
      <c r="A107" s="45"/>
      <c r="B107" s="65"/>
      <c r="C107" s="65"/>
      <c r="D107" s="65"/>
      <c r="E107" s="67"/>
      <c r="F107" s="65"/>
    </row>
    <row r="108" spans="1:6" ht="12.75" customHeight="1" x14ac:dyDescent="0.2">
      <c r="A108" s="45"/>
      <c r="B108" s="65"/>
      <c r="C108" s="65"/>
      <c r="D108" s="65"/>
      <c r="E108" s="67"/>
      <c r="F108" s="65"/>
    </row>
    <row r="109" spans="1:6" ht="12.75" customHeight="1" x14ac:dyDescent="0.2">
      <c r="A109" s="45"/>
      <c r="B109" s="65"/>
      <c r="C109" s="65"/>
      <c r="D109" s="65"/>
      <c r="E109" s="67"/>
      <c r="F109" s="65"/>
    </row>
    <row r="110" spans="1:6" ht="12.75" customHeight="1" x14ac:dyDescent="0.2">
      <c r="A110" s="45"/>
      <c r="B110" s="65"/>
      <c r="C110" s="65"/>
      <c r="D110" s="65"/>
      <c r="E110" s="67"/>
      <c r="F110" s="65"/>
    </row>
    <row r="111" spans="1:6" ht="12.75" customHeight="1" x14ac:dyDescent="0.2">
      <c r="A111" s="45"/>
      <c r="B111" s="65"/>
      <c r="C111" s="65"/>
      <c r="D111" s="65"/>
      <c r="E111" s="67"/>
      <c r="F111" s="65"/>
    </row>
    <row r="112" spans="1:6" ht="12.75" customHeight="1" x14ac:dyDescent="0.2">
      <c r="A112" s="45"/>
      <c r="B112" s="65"/>
      <c r="C112" s="65"/>
      <c r="D112" s="65"/>
      <c r="E112" s="67"/>
      <c r="F112" s="65"/>
    </row>
    <row r="113" spans="1:6" ht="12.75" customHeight="1" x14ac:dyDescent="0.2">
      <c r="A113" s="45"/>
      <c r="B113" s="65"/>
      <c r="C113" s="65"/>
      <c r="D113" s="65"/>
      <c r="E113" s="67"/>
      <c r="F113" s="65"/>
    </row>
    <row r="114" spans="1:6" ht="12.75" customHeight="1" x14ac:dyDescent="0.2">
      <c r="A114" s="45"/>
      <c r="B114" s="65"/>
      <c r="C114" s="65"/>
      <c r="D114" s="65"/>
      <c r="E114" s="67"/>
      <c r="F114" s="65"/>
    </row>
    <row r="115" spans="1:6" ht="12.75" customHeight="1" x14ac:dyDescent="0.2">
      <c r="A115" s="45"/>
      <c r="B115" s="65"/>
      <c r="C115" s="65"/>
      <c r="D115" s="65"/>
      <c r="E115" s="67"/>
      <c r="F115" s="65"/>
    </row>
    <row r="116" spans="1:6" ht="12.75" customHeight="1" x14ac:dyDescent="0.2">
      <c r="A116" s="45"/>
      <c r="B116" s="65"/>
      <c r="C116" s="65"/>
      <c r="D116" s="65"/>
      <c r="E116" s="67"/>
      <c r="F116" s="65"/>
    </row>
    <row r="117" spans="1:6" ht="12.75" customHeight="1" x14ac:dyDescent="0.2">
      <c r="A117" s="45"/>
      <c r="B117" s="65"/>
      <c r="C117" s="65"/>
      <c r="D117" s="65"/>
      <c r="E117" s="67"/>
      <c r="F117" s="65"/>
    </row>
    <row r="118" spans="1:6" ht="12.75" customHeight="1" x14ac:dyDescent="0.2">
      <c r="A118" s="45"/>
      <c r="B118" s="65"/>
      <c r="C118" s="65"/>
      <c r="D118" s="65"/>
      <c r="E118" s="67"/>
      <c r="F118" s="65"/>
    </row>
    <row r="119" spans="1:6" ht="12.75" customHeight="1" x14ac:dyDescent="0.2">
      <c r="A119" s="45"/>
      <c r="B119" s="65"/>
      <c r="C119" s="65"/>
      <c r="D119" s="65"/>
      <c r="E119" s="67"/>
      <c r="F119" s="65"/>
    </row>
    <row r="120" spans="1:6" ht="12.75" customHeight="1" x14ac:dyDescent="0.2">
      <c r="A120" s="45"/>
      <c r="B120" s="65"/>
      <c r="C120" s="65"/>
      <c r="D120" s="65"/>
      <c r="E120" s="67"/>
      <c r="F120" s="65"/>
    </row>
    <row r="121" spans="1:6" ht="12.75" customHeight="1" x14ac:dyDescent="0.2">
      <c r="A121" s="45"/>
      <c r="B121" s="65"/>
      <c r="C121" s="65"/>
      <c r="D121" s="65"/>
      <c r="E121" s="67"/>
      <c r="F121" s="65"/>
    </row>
    <row r="122" spans="1:6" ht="12.75" customHeight="1" x14ac:dyDescent="0.2">
      <c r="A122" s="45"/>
      <c r="B122" s="65"/>
      <c r="C122" s="65"/>
      <c r="D122" s="65"/>
      <c r="E122" s="67"/>
      <c r="F122" s="65"/>
    </row>
    <row r="123" spans="1:6" ht="12.75" customHeight="1" x14ac:dyDescent="0.2">
      <c r="A123" s="45"/>
      <c r="B123" s="65"/>
      <c r="C123" s="65"/>
      <c r="D123" s="65"/>
      <c r="E123" s="67"/>
      <c r="F123" s="65"/>
    </row>
    <row r="124" spans="1:6" ht="12.75" customHeight="1" x14ac:dyDescent="0.2">
      <c r="A124" s="45"/>
      <c r="B124" s="65"/>
      <c r="C124" s="65"/>
      <c r="D124" s="65"/>
      <c r="E124" s="67"/>
      <c r="F124" s="65"/>
    </row>
    <row r="125" spans="1:6" ht="12.75" customHeight="1" x14ac:dyDescent="0.2">
      <c r="A125" s="45"/>
      <c r="B125" s="65"/>
      <c r="C125" s="65"/>
      <c r="D125" s="65"/>
      <c r="E125" s="67"/>
      <c r="F125" s="65"/>
    </row>
    <row r="126" spans="1:6" ht="12.75" customHeight="1" x14ac:dyDescent="0.2">
      <c r="A126" s="45"/>
      <c r="B126" s="65"/>
      <c r="C126" s="65"/>
      <c r="D126" s="65"/>
      <c r="E126" s="67"/>
      <c r="F126" s="65"/>
    </row>
    <row r="127" spans="1:6" ht="12.75" customHeight="1" x14ac:dyDescent="0.2">
      <c r="A127" s="45"/>
      <c r="B127" s="65"/>
      <c r="C127" s="65"/>
      <c r="D127" s="65"/>
      <c r="E127" s="67"/>
      <c r="F127" s="65"/>
    </row>
    <row r="128" spans="1:6" ht="12.75" customHeight="1" x14ac:dyDescent="0.2">
      <c r="A128" s="45"/>
      <c r="B128" s="65"/>
      <c r="C128" s="65"/>
      <c r="D128" s="65"/>
      <c r="E128" s="67"/>
      <c r="F128" s="65"/>
    </row>
    <row r="129" spans="1:6" ht="12.75" customHeight="1" x14ac:dyDescent="0.2">
      <c r="A129" s="45"/>
      <c r="B129" s="65"/>
      <c r="C129" s="65"/>
      <c r="D129" s="65"/>
      <c r="E129" s="67"/>
      <c r="F129" s="65"/>
    </row>
    <row r="130" spans="1:6" ht="12.75" customHeight="1" x14ac:dyDescent="0.2">
      <c r="A130" s="45"/>
      <c r="B130" s="65"/>
      <c r="C130" s="65"/>
      <c r="D130" s="65"/>
      <c r="E130" s="67"/>
      <c r="F130" s="65"/>
    </row>
    <row r="131" spans="1:6" ht="12.75" customHeight="1" x14ac:dyDescent="0.2">
      <c r="A131" s="45"/>
      <c r="B131" s="65"/>
      <c r="C131" s="65"/>
      <c r="D131" s="65"/>
      <c r="E131" s="67"/>
      <c r="F131" s="65"/>
    </row>
    <row r="132" spans="1:6" ht="12.75" customHeight="1" x14ac:dyDescent="0.2">
      <c r="A132" s="45"/>
      <c r="B132" s="65"/>
      <c r="C132" s="65"/>
      <c r="D132" s="65"/>
      <c r="E132" s="67"/>
      <c r="F132" s="65"/>
    </row>
    <row r="133" spans="1:6" ht="12.75" customHeight="1" x14ac:dyDescent="0.2">
      <c r="A133" s="45"/>
      <c r="B133" s="65"/>
      <c r="C133" s="65"/>
      <c r="D133" s="65"/>
      <c r="E133" s="67"/>
      <c r="F133" s="65"/>
    </row>
    <row r="134" spans="1:6" ht="12.75" customHeight="1" x14ac:dyDescent="0.2">
      <c r="A134" s="45"/>
      <c r="B134" s="65"/>
      <c r="C134" s="65"/>
      <c r="D134" s="65"/>
      <c r="E134" s="67"/>
      <c r="F134" s="65"/>
    </row>
    <row r="135" spans="1:6" ht="12.75" customHeight="1" x14ac:dyDescent="0.2">
      <c r="A135" s="45"/>
      <c r="B135" s="65"/>
      <c r="C135" s="65"/>
      <c r="D135" s="65"/>
      <c r="E135" s="67"/>
      <c r="F135" s="65"/>
    </row>
    <row r="136" spans="1:6" ht="12.75" customHeight="1" x14ac:dyDescent="0.2">
      <c r="A136" s="45"/>
      <c r="B136" s="65"/>
      <c r="C136" s="65"/>
      <c r="D136" s="65"/>
      <c r="E136" s="67"/>
      <c r="F136" s="65"/>
    </row>
    <row r="137" spans="1:6" ht="12.75" customHeight="1" x14ac:dyDescent="0.2">
      <c r="A137" s="45"/>
      <c r="B137" s="65"/>
      <c r="C137" s="65"/>
      <c r="D137" s="65"/>
      <c r="E137" s="67"/>
      <c r="F137" s="65"/>
    </row>
    <row r="138" spans="1:6" ht="12.75" customHeight="1" x14ac:dyDescent="0.2">
      <c r="A138" s="45"/>
      <c r="B138" s="65"/>
      <c r="C138" s="65"/>
      <c r="D138" s="65"/>
      <c r="E138" s="67"/>
      <c r="F138" s="65"/>
    </row>
    <row r="139" spans="1:6" ht="12.75" customHeight="1" x14ac:dyDescent="0.2">
      <c r="A139" s="45"/>
      <c r="B139" s="65"/>
      <c r="C139" s="65"/>
      <c r="D139" s="65"/>
      <c r="E139" s="67"/>
      <c r="F139" s="65"/>
    </row>
    <row r="140" spans="1:6" ht="12.75" customHeight="1" x14ac:dyDescent="0.2">
      <c r="A140" s="45"/>
      <c r="B140" s="65"/>
      <c r="C140" s="65"/>
      <c r="D140" s="65"/>
      <c r="E140" s="67"/>
      <c r="F140" s="65"/>
    </row>
    <row r="141" spans="1:6" ht="12.75" customHeight="1" x14ac:dyDescent="0.2">
      <c r="A141" s="45"/>
      <c r="B141" s="65"/>
      <c r="C141" s="65"/>
      <c r="D141" s="65"/>
      <c r="E141" s="67"/>
      <c r="F141" s="65"/>
    </row>
    <row r="142" spans="1:6" ht="12.75" customHeight="1" x14ac:dyDescent="0.2">
      <c r="A142" s="45"/>
      <c r="B142" s="65"/>
      <c r="C142" s="65"/>
      <c r="D142" s="65"/>
      <c r="E142" s="67"/>
      <c r="F142" s="65"/>
    </row>
    <row r="143" spans="1:6" ht="12.75" customHeight="1" x14ac:dyDescent="0.2">
      <c r="A143" s="45"/>
      <c r="B143" s="65"/>
      <c r="C143" s="65"/>
      <c r="D143" s="65"/>
      <c r="E143" s="67"/>
      <c r="F143" s="65"/>
    </row>
    <row r="144" spans="1:6" ht="12.75" customHeight="1" x14ac:dyDescent="0.2">
      <c r="A144" s="45"/>
      <c r="B144" s="65"/>
      <c r="C144" s="65"/>
      <c r="D144" s="65"/>
      <c r="E144" s="67"/>
      <c r="F144" s="65"/>
    </row>
    <row r="145" spans="1:6" ht="12.75" customHeight="1" x14ac:dyDescent="0.2">
      <c r="A145" s="45"/>
      <c r="B145" s="65"/>
      <c r="C145" s="65"/>
      <c r="D145" s="65"/>
      <c r="E145" s="67"/>
      <c r="F145" s="65"/>
    </row>
    <row r="146" spans="1:6" ht="12.75" customHeight="1" x14ac:dyDescent="0.2">
      <c r="A146" s="45"/>
      <c r="B146" s="65"/>
      <c r="C146" s="65"/>
      <c r="D146" s="65"/>
      <c r="E146" s="67"/>
      <c r="F146" s="65"/>
    </row>
    <row r="147" spans="1:6" ht="12.75" customHeight="1" x14ac:dyDescent="0.2">
      <c r="A147" s="45"/>
      <c r="B147" s="65"/>
      <c r="C147" s="65"/>
      <c r="D147" s="65"/>
      <c r="E147" s="67"/>
      <c r="F147" s="65"/>
    </row>
    <row r="148" spans="1:6" ht="12.75" customHeight="1" x14ac:dyDescent="0.2">
      <c r="A148" s="45"/>
      <c r="B148" s="65"/>
      <c r="C148" s="65"/>
      <c r="D148" s="65"/>
      <c r="E148" s="67"/>
      <c r="F148" s="65"/>
    </row>
    <row r="149" spans="1:6" ht="12.75" customHeight="1" x14ac:dyDescent="0.2">
      <c r="A149" s="45"/>
      <c r="B149" s="65"/>
      <c r="C149" s="65"/>
      <c r="D149" s="65"/>
      <c r="E149" s="67"/>
      <c r="F149" s="65"/>
    </row>
    <row r="150" spans="1:6" ht="12.75" customHeight="1" x14ac:dyDescent="0.2">
      <c r="A150" s="45"/>
      <c r="B150" s="65"/>
      <c r="C150" s="65"/>
      <c r="D150" s="65"/>
      <c r="E150" s="67"/>
      <c r="F150" s="65"/>
    </row>
    <row r="151" spans="1:6" ht="12.75" customHeight="1" x14ac:dyDescent="0.2">
      <c r="A151" s="45"/>
      <c r="B151" s="65"/>
      <c r="C151" s="65"/>
      <c r="D151" s="65"/>
      <c r="E151" s="67"/>
      <c r="F151" s="65"/>
    </row>
    <row r="152" spans="1:6" ht="12.75" customHeight="1" x14ac:dyDescent="0.2">
      <c r="A152" s="45"/>
      <c r="B152" s="65"/>
      <c r="C152" s="65"/>
      <c r="D152" s="65"/>
      <c r="E152" s="67"/>
      <c r="F152" s="65"/>
    </row>
    <row r="153" spans="1:6" ht="12.75" customHeight="1" x14ac:dyDescent="0.2">
      <c r="A153" s="45"/>
      <c r="B153" s="65"/>
      <c r="C153" s="65"/>
      <c r="D153" s="65"/>
      <c r="E153" s="67"/>
      <c r="F153" s="65"/>
    </row>
    <row r="154" spans="1:6" ht="12.75" customHeight="1" x14ac:dyDescent="0.2">
      <c r="A154" s="45"/>
      <c r="B154" s="65"/>
      <c r="C154" s="65"/>
      <c r="D154" s="65"/>
      <c r="E154" s="67"/>
      <c r="F154" s="65"/>
    </row>
    <row r="155" spans="1:6" ht="12.75" customHeight="1" x14ac:dyDescent="0.2">
      <c r="A155" s="45"/>
      <c r="B155" s="65"/>
      <c r="C155" s="65"/>
      <c r="D155" s="65"/>
      <c r="E155" s="67"/>
      <c r="F155" s="65"/>
    </row>
    <row r="156" spans="1:6" ht="12.75" customHeight="1" x14ac:dyDescent="0.2">
      <c r="A156" s="45"/>
      <c r="B156" s="65"/>
      <c r="C156" s="65"/>
      <c r="D156" s="65"/>
      <c r="E156" s="67"/>
      <c r="F156" s="65"/>
    </row>
    <row r="157" spans="1:6" ht="12.75" customHeight="1" x14ac:dyDescent="0.2">
      <c r="A157" s="45"/>
      <c r="B157" s="65"/>
      <c r="C157" s="65"/>
      <c r="D157" s="65"/>
      <c r="E157" s="67"/>
      <c r="F157" s="65"/>
    </row>
    <row r="158" spans="1:6" ht="12.75" customHeight="1" x14ac:dyDescent="0.2">
      <c r="A158" s="45"/>
      <c r="B158" s="65"/>
      <c r="C158" s="65"/>
      <c r="D158" s="65"/>
      <c r="E158" s="67"/>
      <c r="F158" s="65"/>
    </row>
    <row r="159" spans="1:6" ht="12.75" customHeight="1" x14ac:dyDescent="0.2">
      <c r="A159" s="45"/>
      <c r="B159" s="65"/>
      <c r="C159" s="65"/>
      <c r="D159" s="65"/>
      <c r="E159" s="67"/>
      <c r="F159" s="65"/>
    </row>
    <row r="160" spans="1:6" ht="12.75" customHeight="1" x14ac:dyDescent="0.2">
      <c r="A160" s="45"/>
      <c r="B160" s="65"/>
      <c r="C160" s="65"/>
      <c r="D160" s="65"/>
      <c r="E160" s="67"/>
      <c r="F160" s="65"/>
    </row>
    <row r="161" spans="1:6" ht="12.75" customHeight="1" x14ac:dyDescent="0.2">
      <c r="A161" s="45"/>
      <c r="B161" s="65"/>
      <c r="C161" s="65"/>
      <c r="D161" s="65"/>
      <c r="E161" s="67"/>
      <c r="F161" s="65"/>
    </row>
    <row r="162" spans="1:6" ht="12.75" customHeight="1" x14ac:dyDescent="0.2">
      <c r="A162" s="45"/>
      <c r="B162" s="65"/>
      <c r="C162" s="65"/>
      <c r="D162" s="65"/>
      <c r="E162" s="67"/>
      <c r="F162" s="65"/>
    </row>
    <row r="163" spans="1:6" ht="12.75" customHeight="1" x14ac:dyDescent="0.2">
      <c r="A163" s="45"/>
      <c r="B163" s="65"/>
      <c r="C163" s="65"/>
      <c r="D163" s="65"/>
      <c r="E163" s="67"/>
      <c r="F163" s="65"/>
    </row>
    <row r="164" spans="1:6" ht="12.75" customHeight="1" x14ac:dyDescent="0.2">
      <c r="A164" s="45"/>
      <c r="B164" s="65"/>
      <c r="C164" s="65"/>
      <c r="D164" s="65"/>
      <c r="E164" s="67"/>
      <c r="F164" s="65"/>
    </row>
    <row r="165" spans="1:6" ht="12.75" customHeight="1" x14ac:dyDescent="0.2">
      <c r="A165" s="45"/>
      <c r="B165" s="65"/>
      <c r="C165" s="65"/>
      <c r="D165" s="65"/>
      <c r="E165" s="67"/>
      <c r="F165" s="65"/>
    </row>
    <row r="166" spans="1:6" ht="12.75" customHeight="1" x14ac:dyDescent="0.2">
      <c r="A166" s="45"/>
      <c r="B166" s="65"/>
      <c r="C166" s="65"/>
      <c r="D166" s="65"/>
      <c r="E166" s="67"/>
      <c r="F166" s="65"/>
    </row>
    <row r="167" spans="1:6" ht="12.75" customHeight="1" x14ac:dyDescent="0.2">
      <c r="A167" s="45"/>
      <c r="B167" s="65"/>
      <c r="C167" s="65"/>
      <c r="D167" s="65"/>
      <c r="E167" s="67"/>
      <c r="F167" s="65"/>
    </row>
    <row r="168" spans="1:6" ht="12.75" customHeight="1" x14ac:dyDescent="0.2">
      <c r="A168" s="45"/>
      <c r="B168" s="65"/>
      <c r="C168" s="65"/>
      <c r="D168" s="65"/>
      <c r="E168" s="67"/>
      <c r="F168" s="65"/>
    </row>
    <row r="169" spans="1:6" ht="12.75" customHeight="1" x14ac:dyDescent="0.2">
      <c r="A169" s="45"/>
      <c r="B169" s="65"/>
      <c r="C169" s="65"/>
      <c r="D169" s="65"/>
      <c r="E169" s="67"/>
      <c r="F169" s="65"/>
    </row>
    <row r="170" spans="1:6" ht="12.75" customHeight="1" x14ac:dyDescent="0.2">
      <c r="A170" s="45"/>
      <c r="B170" s="65"/>
      <c r="C170" s="65"/>
      <c r="D170" s="65"/>
      <c r="E170" s="67"/>
      <c r="F170" s="65"/>
    </row>
    <row r="171" spans="1:6" ht="12.75" customHeight="1" x14ac:dyDescent="0.2">
      <c r="A171" s="45"/>
      <c r="B171" s="65"/>
      <c r="C171" s="65"/>
      <c r="D171" s="65"/>
      <c r="E171" s="67"/>
      <c r="F171" s="65"/>
    </row>
    <row r="172" spans="1:6" ht="12.75" customHeight="1" x14ac:dyDescent="0.2">
      <c r="A172" s="45"/>
      <c r="B172" s="65"/>
      <c r="C172" s="65"/>
      <c r="D172" s="65"/>
      <c r="E172" s="67"/>
      <c r="F172" s="65"/>
    </row>
    <row r="173" spans="1:6" ht="12.75" customHeight="1" x14ac:dyDescent="0.2">
      <c r="A173" s="45"/>
      <c r="B173" s="65"/>
      <c r="C173" s="65"/>
      <c r="D173" s="65"/>
      <c r="E173" s="67"/>
      <c r="F173" s="65"/>
    </row>
    <row r="174" spans="1:6" ht="12.75" customHeight="1" x14ac:dyDescent="0.2">
      <c r="A174" s="45"/>
      <c r="B174" s="65"/>
      <c r="C174" s="65"/>
      <c r="D174" s="65"/>
      <c r="E174" s="67"/>
      <c r="F174" s="65"/>
    </row>
    <row r="175" spans="1:6" ht="12.75" customHeight="1" x14ac:dyDescent="0.2">
      <c r="A175" s="45"/>
      <c r="B175" s="65"/>
      <c r="C175" s="65"/>
      <c r="D175" s="65"/>
      <c r="E175" s="67"/>
      <c r="F175" s="65"/>
    </row>
    <row r="176" spans="1:6" ht="12.75" customHeight="1" x14ac:dyDescent="0.2">
      <c r="A176" s="45"/>
      <c r="B176" s="65"/>
      <c r="C176" s="65"/>
      <c r="D176" s="65"/>
      <c r="E176" s="67"/>
      <c r="F176" s="65"/>
    </row>
    <row r="177" spans="1:6" ht="12.75" customHeight="1" x14ac:dyDescent="0.2">
      <c r="A177" s="45"/>
      <c r="B177" s="65"/>
      <c r="C177" s="65"/>
      <c r="D177" s="65"/>
      <c r="E177" s="67"/>
      <c r="F177" s="65"/>
    </row>
    <row r="178" spans="1:6" ht="12.75" customHeight="1" x14ac:dyDescent="0.2">
      <c r="A178" s="45"/>
      <c r="B178" s="65"/>
      <c r="C178" s="65"/>
      <c r="D178" s="65"/>
      <c r="E178" s="67"/>
      <c r="F178" s="65"/>
    </row>
    <row r="179" spans="1:6" ht="12.75" customHeight="1" x14ac:dyDescent="0.2">
      <c r="A179" s="45"/>
      <c r="B179" s="65"/>
      <c r="C179" s="65"/>
      <c r="D179" s="65"/>
      <c r="E179" s="67"/>
      <c r="F179" s="65"/>
    </row>
    <row r="180" spans="1:6" ht="12.75" customHeight="1" x14ac:dyDescent="0.2">
      <c r="A180" s="45"/>
      <c r="B180" s="65"/>
      <c r="C180" s="65"/>
      <c r="D180" s="65"/>
      <c r="E180" s="67"/>
      <c r="F180" s="65"/>
    </row>
    <row r="181" spans="1:6" ht="12.75" customHeight="1" x14ac:dyDescent="0.2">
      <c r="A181" s="45"/>
      <c r="B181" s="65"/>
      <c r="C181" s="65"/>
      <c r="D181" s="65"/>
      <c r="E181" s="67"/>
      <c r="F181" s="65"/>
    </row>
    <row r="182" spans="1:6" ht="12.75" customHeight="1" x14ac:dyDescent="0.2">
      <c r="A182" s="45"/>
      <c r="B182" s="65"/>
      <c r="C182" s="65"/>
      <c r="D182" s="65"/>
      <c r="E182" s="67"/>
      <c r="F182" s="65"/>
    </row>
    <row r="183" spans="1:6" ht="12.75" customHeight="1" x14ac:dyDescent="0.2">
      <c r="A183" s="45"/>
      <c r="B183" s="65"/>
      <c r="C183" s="65"/>
      <c r="D183" s="65"/>
      <c r="E183" s="67"/>
      <c r="F183" s="65"/>
    </row>
    <row r="184" spans="1:6" ht="12.75" customHeight="1" x14ac:dyDescent="0.2">
      <c r="A184" s="45"/>
      <c r="B184" s="65"/>
      <c r="C184" s="65"/>
      <c r="D184" s="65"/>
      <c r="E184" s="67"/>
      <c r="F184" s="65"/>
    </row>
    <row r="185" spans="1:6" ht="12.75" customHeight="1" x14ac:dyDescent="0.2">
      <c r="A185" s="45"/>
      <c r="B185" s="65"/>
      <c r="C185" s="65"/>
      <c r="D185" s="65"/>
      <c r="E185" s="67"/>
      <c r="F185" s="65"/>
    </row>
    <row r="186" spans="1:6" ht="12.75" customHeight="1" x14ac:dyDescent="0.2">
      <c r="A186" s="45"/>
      <c r="B186" s="65"/>
      <c r="C186" s="65"/>
      <c r="D186" s="65"/>
      <c r="E186" s="67"/>
      <c r="F186" s="65"/>
    </row>
    <row r="187" spans="1:6" ht="12.75" customHeight="1" x14ac:dyDescent="0.2">
      <c r="A187" s="45"/>
      <c r="B187" s="65"/>
      <c r="C187" s="65"/>
      <c r="D187" s="65"/>
      <c r="E187" s="67"/>
      <c r="F187" s="65"/>
    </row>
    <row r="188" spans="1:6" ht="12.75" customHeight="1" x14ac:dyDescent="0.2">
      <c r="A188" s="45"/>
      <c r="B188" s="65"/>
      <c r="C188" s="65"/>
      <c r="D188" s="65"/>
      <c r="E188" s="67"/>
      <c r="F188" s="65"/>
    </row>
    <row r="189" spans="1:6" ht="12.75" customHeight="1" x14ac:dyDescent="0.2">
      <c r="A189" s="45"/>
      <c r="B189" s="65"/>
      <c r="C189" s="65"/>
      <c r="D189" s="65"/>
      <c r="E189" s="67"/>
      <c r="F189" s="65"/>
    </row>
    <row r="190" spans="1:6" ht="12.75" customHeight="1" x14ac:dyDescent="0.2">
      <c r="A190" s="45"/>
      <c r="B190" s="65"/>
      <c r="C190" s="65"/>
      <c r="D190" s="65"/>
      <c r="E190" s="67"/>
      <c r="F190" s="65"/>
    </row>
    <row r="191" spans="1:6" ht="12.75" customHeight="1" x14ac:dyDescent="0.2">
      <c r="A191" s="45"/>
      <c r="B191" s="65"/>
      <c r="C191" s="65"/>
      <c r="D191" s="65"/>
      <c r="E191" s="67"/>
      <c r="F191" s="65"/>
    </row>
    <row r="192" spans="1:6" ht="12.75" customHeight="1" x14ac:dyDescent="0.2">
      <c r="A192" s="45"/>
      <c r="B192" s="65"/>
      <c r="C192" s="65"/>
      <c r="D192" s="65"/>
      <c r="E192" s="67"/>
      <c r="F192" s="65"/>
    </row>
    <row r="193" spans="1:6" ht="12.75" customHeight="1" x14ac:dyDescent="0.2">
      <c r="A193" s="45"/>
      <c r="B193" s="65"/>
      <c r="C193" s="65"/>
      <c r="D193" s="65"/>
      <c r="E193" s="67"/>
      <c r="F193" s="65"/>
    </row>
    <row r="194" spans="1:6" ht="12.75" customHeight="1" x14ac:dyDescent="0.2">
      <c r="A194" s="45"/>
      <c r="B194" s="65"/>
      <c r="C194" s="65"/>
      <c r="D194" s="65"/>
      <c r="E194" s="67"/>
      <c r="F194" s="65"/>
    </row>
    <row r="195" spans="1:6" ht="12.75" customHeight="1" x14ac:dyDescent="0.2">
      <c r="A195" s="45"/>
      <c r="B195" s="65"/>
      <c r="C195" s="65"/>
      <c r="D195" s="65"/>
      <c r="E195" s="67"/>
      <c r="F195" s="65"/>
    </row>
    <row r="196" spans="1:6" ht="12.75" customHeight="1" x14ac:dyDescent="0.2">
      <c r="A196" s="45"/>
      <c r="B196" s="65"/>
      <c r="C196" s="65"/>
      <c r="D196" s="65"/>
      <c r="E196" s="67"/>
      <c r="F196" s="65"/>
    </row>
    <row r="197" spans="1:6" ht="12.75" customHeight="1" x14ac:dyDescent="0.2">
      <c r="A197" s="45"/>
      <c r="B197" s="65"/>
      <c r="C197" s="65"/>
      <c r="D197" s="65"/>
      <c r="E197" s="67"/>
      <c r="F197" s="65"/>
    </row>
    <row r="198" spans="1:6" ht="12.75" customHeight="1" x14ac:dyDescent="0.2">
      <c r="A198" s="45"/>
      <c r="B198" s="65"/>
      <c r="C198" s="65"/>
      <c r="D198" s="65"/>
      <c r="E198" s="67"/>
      <c r="F198" s="65"/>
    </row>
    <row r="199" spans="1:6" ht="12.75" customHeight="1" x14ac:dyDescent="0.2">
      <c r="A199" s="45"/>
      <c r="B199" s="65"/>
      <c r="C199" s="65"/>
      <c r="D199" s="65"/>
      <c r="E199" s="67"/>
      <c r="F199" s="65"/>
    </row>
    <row r="200" spans="1:6" ht="12.75" customHeight="1" x14ac:dyDescent="0.2">
      <c r="A200" s="45"/>
      <c r="B200" s="65"/>
      <c r="C200" s="65"/>
      <c r="D200" s="65"/>
      <c r="E200" s="67"/>
      <c r="F200" s="65"/>
    </row>
    <row r="201" spans="1:6" ht="12.75" customHeight="1" x14ac:dyDescent="0.2">
      <c r="A201" s="45"/>
      <c r="B201" s="65"/>
      <c r="C201" s="65"/>
      <c r="D201" s="65"/>
      <c r="E201" s="67"/>
      <c r="F201" s="65"/>
    </row>
    <row r="202" spans="1:6" ht="12.75" customHeight="1" x14ac:dyDescent="0.2">
      <c r="A202" s="45"/>
      <c r="B202" s="65"/>
      <c r="C202" s="65"/>
      <c r="D202" s="65"/>
      <c r="E202" s="67"/>
      <c r="F202" s="65"/>
    </row>
    <row r="203" spans="1:6" ht="12.75" customHeight="1" x14ac:dyDescent="0.2">
      <c r="A203" s="45"/>
      <c r="B203" s="65"/>
      <c r="C203" s="65"/>
      <c r="D203" s="65"/>
      <c r="E203" s="67"/>
      <c r="F203" s="65"/>
    </row>
    <row r="204" spans="1:6" ht="12.75" customHeight="1" x14ac:dyDescent="0.2">
      <c r="A204" s="45"/>
      <c r="B204" s="65"/>
      <c r="C204" s="65"/>
      <c r="D204" s="65"/>
      <c r="E204" s="67"/>
      <c r="F204" s="65"/>
    </row>
    <row r="205" spans="1:6" ht="12.75" customHeight="1" x14ac:dyDescent="0.2">
      <c r="A205" s="45"/>
      <c r="B205" s="65"/>
      <c r="C205" s="65"/>
      <c r="D205" s="65"/>
      <c r="E205" s="67"/>
      <c r="F205" s="65"/>
    </row>
    <row r="206" spans="1:6" ht="12.75" customHeight="1" x14ac:dyDescent="0.2">
      <c r="A206" s="45"/>
      <c r="B206" s="65"/>
      <c r="C206" s="65"/>
      <c r="D206" s="65"/>
      <c r="E206" s="67"/>
      <c r="F206" s="65"/>
    </row>
    <row r="207" spans="1:6" ht="12.75" customHeight="1" x14ac:dyDescent="0.2">
      <c r="A207" s="45"/>
      <c r="B207" s="65"/>
      <c r="C207" s="65"/>
      <c r="D207" s="65"/>
      <c r="E207" s="67"/>
      <c r="F207" s="65"/>
    </row>
    <row r="208" spans="1:6" ht="12.75" customHeight="1" x14ac:dyDescent="0.2">
      <c r="A208" s="45"/>
      <c r="B208" s="65"/>
      <c r="C208" s="65"/>
      <c r="D208" s="65"/>
      <c r="E208" s="67"/>
      <c r="F208" s="65"/>
    </row>
    <row r="209" spans="1:6" ht="12.75" customHeight="1" x14ac:dyDescent="0.2">
      <c r="A209" s="45"/>
      <c r="B209" s="65"/>
      <c r="C209" s="65"/>
      <c r="D209" s="65"/>
      <c r="E209" s="67"/>
      <c r="F209" s="65"/>
    </row>
    <row r="210" spans="1:6" ht="12.75" customHeight="1" x14ac:dyDescent="0.2">
      <c r="A210" s="45"/>
      <c r="B210" s="65"/>
      <c r="C210" s="65"/>
      <c r="D210" s="65"/>
      <c r="E210" s="67"/>
      <c r="F210" s="65"/>
    </row>
    <row r="211" spans="1:6" ht="12.75" customHeight="1" x14ac:dyDescent="0.2">
      <c r="A211" s="45"/>
      <c r="B211" s="65"/>
      <c r="C211" s="65"/>
      <c r="D211" s="65"/>
      <c r="E211" s="67"/>
      <c r="F211" s="65"/>
    </row>
    <row r="212" spans="1:6" ht="12.75" customHeight="1" x14ac:dyDescent="0.2">
      <c r="A212" s="45"/>
      <c r="B212" s="65"/>
      <c r="C212" s="65"/>
      <c r="D212" s="65"/>
      <c r="E212" s="67"/>
      <c r="F212" s="65"/>
    </row>
    <row r="213" spans="1:6" ht="12.75" customHeight="1" x14ac:dyDescent="0.2">
      <c r="A213" s="45"/>
      <c r="B213" s="65"/>
      <c r="C213" s="65"/>
      <c r="D213" s="65"/>
      <c r="E213" s="67"/>
      <c r="F213" s="65"/>
    </row>
    <row r="214" spans="1:6" ht="12.75" customHeight="1" x14ac:dyDescent="0.2">
      <c r="A214" s="45"/>
      <c r="B214" s="65"/>
      <c r="C214" s="65"/>
      <c r="D214" s="65"/>
      <c r="E214" s="67"/>
      <c r="F214" s="65"/>
    </row>
    <row r="215" spans="1:6" ht="12.75" customHeight="1" x14ac:dyDescent="0.2">
      <c r="A215" s="45"/>
      <c r="B215" s="65"/>
      <c r="C215" s="65"/>
      <c r="D215" s="65"/>
      <c r="E215" s="67"/>
      <c r="F215" s="65"/>
    </row>
    <row r="216" spans="1:6" ht="12.75" customHeight="1" x14ac:dyDescent="0.2">
      <c r="A216" s="45"/>
      <c r="B216" s="65"/>
      <c r="C216" s="65"/>
      <c r="D216" s="65"/>
      <c r="E216" s="67"/>
      <c r="F216" s="65"/>
    </row>
    <row r="217" spans="1:6" ht="12.75" customHeight="1" x14ac:dyDescent="0.2">
      <c r="A217" s="45"/>
      <c r="B217" s="65"/>
      <c r="C217" s="65"/>
      <c r="D217" s="65"/>
      <c r="E217" s="67"/>
      <c r="F217" s="65"/>
    </row>
    <row r="218" spans="1:6" ht="12.75" customHeight="1" x14ac:dyDescent="0.2">
      <c r="A218" s="45"/>
      <c r="B218" s="65"/>
      <c r="C218" s="65"/>
      <c r="D218" s="65"/>
      <c r="E218" s="67"/>
      <c r="F218" s="65"/>
    </row>
    <row r="219" spans="1:6" ht="12.75" customHeight="1" x14ac:dyDescent="0.2">
      <c r="A219" s="45"/>
      <c r="B219" s="65"/>
      <c r="C219" s="65"/>
      <c r="D219" s="65"/>
      <c r="E219" s="67"/>
      <c r="F219" s="65"/>
    </row>
    <row r="220" spans="1:6" ht="12.75" customHeight="1" x14ac:dyDescent="0.2">
      <c r="A220" s="45"/>
      <c r="B220" s="65"/>
      <c r="C220" s="65"/>
      <c r="D220" s="65"/>
      <c r="E220" s="67"/>
      <c r="F220" s="65"/>
    </row>
    <row r="221" spans="1:6" ht="12.75" customHeight="1" x14ac:dyDescent="0.2">
      <c r="A221" s="45"/>
      <c r="B221" s="65"/>
      <c r="C221" s="65"/>
      <c r="D221" s="65"/>
      <c r="E221" s="67"/>
      <c r="F221" s="65"/>
    </row>
    <row r="222" spans="1:6" ht="12.75" customHeight="1" x14ac:dyDescent="0.2">
      <c r="A222" s="45"/>
      <c r="B222" s="65"/>
      <c r="C222" s="65"/>
      <c r="D222" s="65"/>
      <c r="E222" s="67"/>
      <c r="F222" s="65"/>
    </row>
    <row r="223" spans="1:6" ht="12.75" customHeight="1" x14ac:dyDescent="0.2">
      <c r="A223" s="45"/>
      <c r="B223" s="65"/>
      <c r="C223" s="65"/>
      <c r="D223" s="65"/>
      <c r="E223" s="67"/>
      <c r="F223" s="65"/>
    </row>
    <row r="224" spans="1:6" ht="12.75" customHeight="1" x14ac:dyDescent="0.2">
      <c r="A224" s="45"/>
      <c r="B224" s="65"/>
      <c r="C224" s="65"/>
      <c r="D224" s="65"/>
      <c r="E224" s="67"/>
      <c r="F224" s="65"/>
    </row>
    <row r="225" spans="1:6" ht="12.75" customHeight="1" x14ac:dyDescent="0.2">
      <c r="A225" s="45"/>
      <c r="B225" s="65"/>
      <c r="C225" s="65"/>
      <c r="D225" s="65"/>
      <c r="E225" s="67"/>
      <c r="F225" s="65"/>
    </row>
    <row r="226" spans="1:6" ht="12.75" customHeight="1" x14ac:dyDescent="0.2">
      <c r="A226" s="45"/>
      <c r="B226" s="65"/>
      <c r="C226" s="65"/>
      <c r="D226" s="65"/>
      <c r="E226" s="67"/>
      <c r="F226" s="65"/>
    </row>
    <row r="227" spans="1:6" ht="12.75" customHeight="1" x14ac:dyDescent="0.2">
      <c r="A227" s="45"/>
      <c r="B227" s="65"/>
      <c r="C227" s="65"/>
      <c r="D227" s="65"/>
      <c r="E227" s="67"/>
      <c r="F227" s="65"/>
    </row>
    <row r="228" spans="1:6" ht="12.75" customHeight="1" x14ac:dyDescent="0.2">
      <c r="A228" s="45"/>
      <c r="B228" s="65"/>
      <c r="C228" s="65"/>
      <c r="D228" s="65"/>
      <c r="E228" s="67"/>
      <c r="F228" s="65"/>
    </row>
    <row r="229" spans="1:6" ht="12.75" customHeight="1" x14ac:dyDescent="0.2">
      <c r="A229" s="45"/>
      <c r="B229" s="65"/>
      <c r="C229" s="65"/>
      <c r="D229" s="65"/>
      <c r="E229" s="67"/>
      <c r="F229" s="65"/>
    </row>
    <row r="230" spans="1:6" ht="12.75" customHeight="1" x14ac:dyDescent="0.2">
      <c r="A230" s="45"/>
      <c r="B230" s="65"/>
      <c r="C230" s="65"/>
      <c r="D230" s="65"/>
      <c r="E230" s="67"/>
      <c r="F230" s="65"/>
    </row>
    <row r="231" spans="1:6" ht="12.75" customHeight="1" x14ac:dyDescent="0.2">
      <c r="A231" s="45"/>
      <c r="B231" s="65"/>
      <c r="C231" s="65"/>
      <c r="D231" s="65"/>
      <c r="E231" s="67"/>
      <c r="F231" s="65"/>
    </row>
    <row r="232" spans="1:6" ht="12.75" customHeight="1" x14ac:dyDescent="0.2">
      <c r="A232" s="45"/>
      <c r="B232" s="65"/>
      <c r="C232" s="65"/>
      <c r="D232" s="65"/>
      <c r="E232" s="67"/>
      <c r="F232" s="65"/>
    </row>
    <row r="233" spans="1:6" ht="12.75" customHeight="1" x14ac:dyDescent="0.2">
      <c r="A233" s="45"/>
      <c r="B233" s="65"/>
      <c r="C233" s="65"/>
      <c r="D233" s="65"/>
      <c r="E233" s="67"/>
      <c r="F233" s="65"/>
    </row>
    <row r="234" spans="1:6" ht="12.75" customHeight="1" x14ac:dyDescent="0.2">
      <c r="A234" s="45"/>
      <c r="B234" s="65"/>
      <c r="C234" s="65"/>
      <c r="D234" s="65"/>
      <c r="E234" s="67"/>
      <c r="F234" s="65"/>
    </row>
    <row r="235" spans="1:6" ht="12.75" customHeight="1" x14ac:dyDescent="0.2">
      <c r="A235" s="45"/>
      <c r="B235" s="65"/>
      <c r="C235" s="65"/>
      <c r="D235" s="65"/>
      <c r="E235" s="67"/>
      <c r="F235" s="65"/>
    </row>
    <row r="236" spans="1:6" ht="12.75" customHeight="1" x14ac:dyDescent="0.2">
      <c r="A236" s="45"/>
      <c r="B236" s="65"/>
      <c r="C236" s="65"/>
      <c r="D236" s="65"/>
      <c r="E236" s="67"/>
      <c r="F236" s="65"/>
    </row>
    <row r="237" spans="1:6" ht="12.75" customHeight="1" x14ac:dyDescent="0.2">
      <c r="A237" s="45"/>
      <c r="B237" s="65"/>
      <c r="C237" s="65"/>
      <c r="D237" s="65"/>
      <c r="E237" s="67"/>
      <c r="F237" s="65"/>
    </row>
    <row r="238" spans="1:6" ht="12.75" customHeight="1" x14ac:dyDescent="0.2">
      <c r="A238" s="45"/>
      <c r="B238" s="65"/>
      <c r="C238" s="65"/>
      <c r="D238" s="65"/>
      <c r="E238" s="67"/>
      <c r="F238" s="65"/>
    </row>
    <row r="239" spans="1:6" ht="12.75" customHeight="1" x14ac:dyDescent="0.2">
      <c r="A239" s="45"/>
      <c r="B239" s="65"/>
      <c r="C239" s="65"/>
      <c r="D239" s="65"/>
      <c r="E239" s="67"/>
      <c r="F239" s="65"/>
    </row>
    <row r="240" spans="1:6" ht="12.75" customHeight="1" x14ac:dyDescent="0.2">
      <c r="A240" s="45"/>
      <c r="B240" s="65"/>
      <c r="C240" s="65"/>
      <c r="D240" s="65"/>
      <c r="E240" s="67"/>
      <c r="F240" s="65"/>
    </row>
    <row r="241" spans="1:6" ht="12.75" customHeight="1" x14ac:dyDescent="0.2">
      <c r="A241" s="45"/>
      <c r="B241" s="65"/>
      <c r="C241" s="65"/>
      <c r="D241" s="65"/>
      <c r="E241" s="67"/>
      <c r="F241" s="65"/>
    </row>
    <row r="242" spans="1:6" ht="12.75" customHeight="1" x14ac:dyDescent="0.2">
      <c r="A242" s="45"/>
      <c r="B242" s="65"/>
      <c r="C242" s="65"/>
      <c r="D242" s="65"/>
      <c r="E242" s="67"/>
      <c r="F242" s="65"/>
    </row>
    <row r="243" spans="1:6" ht="12.75" customHeight="1" x14ac:dyDescent="0.2">
      <c r="A243" s="45"/>
      <c r="B243" s="65"/>
      <c r="C243" s="65"/>
      <c r="D243" s="65"/>
      <c r="E243" s="67"/>
      <c r="F243" s="65"/>
    </row>
    <row r="244" spans="1:6" ht="12.75" customHeight="1" x14ac:dyDescent="0.2">
      <c r="A244" s="45"/>
      <c r="B244" s="65"/>
      <c r="C244" s="65"/>
      <c r="D244" s="65"/>
      <c r="E244" s="67"/>
      <c r="F244" s="65"/>
    </row>
    <row r="245" spans="1:6" ht="12.75" customHeight="1" x14ac:dyDescent="0.2">
      <c r="A245" s="45"/>
      <c r="B245" s="65"/>
      <c r="C245" s="65"/>
      <c r="D245" s="65"/>
      <c r="E245" s="67"/>
      <c r="F245" s="65"/>
    </row>
    <row r="246" spans="1:6" ht="12.75" customHeight="1" x14ac:dyDescent="0.2">
      <c r="A246" s="45"/>
      <c r="B246" s="65"/>
      <c r="C246" s="65"/>
      <c r="D246" s="65"/>
      <c r="E246" s="67"/>
      <c r="F246" s="65"/>
    </row>
    <row r="247" spans="1:6" ht="12.75" customHeight="1" x14ac:dyDescent="0.2">
      <c r="A247" s="45"/>
      <c r="B247" s="65"/>
      <c r="C247" s="65"/>
      <c r="D247" s="65"/>
      <c r="E247" s="67"/>
      <c r="F247" s="65"/>
    </row>
    <row r="248" spans="1:6" ht="12.75" customHeight="1" x14ac:dyDescent="0.2">
      <c r="A248" s="45"/>
      <c r="B248" s="65"/>
      <c r="C248" s="65"/>
      <c r="D248" s="65"/>
      <c r="E248" s="67"/>
      <c r="F248" s="65"/>
    </row>
    <row r="249" spans="1:6" ht="12.75" customHeight="1" x14ac:dyDescent="0.2">
      <c r="A249" s="45"/>
      <c r="B249" s="65"/>
      <c r="C249" s="65"/>
      <c r="D249" s="65"/>
      <c r="E249" s="67"/>
      <c r="F249" s="65"/>
    </row>
    <row r="250" spans="1:6" ht="12.75" customHeight="1" x14ac:dyDescent="0.2">
      <c r="A250" s="45"/>
      <c r="B250" s="65"/>
      <c r="C250" s="65"/>
      <c r="D250" s="65"/>
      <c r="E250" s="67"/>
      <c r="F250" s="65"/>
    </row>
    <row r="251" spans="1:6" ht="12.75" customHeight="1" x14ac:dyDescent="0.2">
      <c r="A251" s="45"/>
      <c r="B251" s="65"/>
      <c r="C251" s="65"/>
      <c r="D251" s="65"/>
      <c r="E251" s="67"/>
      <c r="F251" s="65"/>
    </row>
    <row r="252" spans="1:6" ht="12.75" customHeight="1" x14ac:dyDescent="0.2">
      <c r="A252" s="45"/>
      <c r="B252" s="65"/>
      <c r="C252" s="65"/>
      <c r="D252" s="65"/>
      <c r="E252" s="67"/>
      <c r="F252" s="65"/>
    </row>
    <row r="253" spans="1:6" ht="12.75" customHeight="1" x14ac:dyDescent="0.2">
      <c r="A253" s="45"/>
      <c r="B253" s="65"/>
      <c r="C253" s="65"/>
      <c r="D253" s="65"/>
      <c r="E253" s="67"/>
      <c r="F253" s="65"/>
    </row>
    <row r="254" spans="1:6" ht="12.75" customHeight="1" x14ac:dyDescent="0.2">
      <c r="A254" s="45"/>
      <c r="B254" s="65"/>
      <c r="C254" s="65"/>
      <c r="D254" s="65"/>
      <c r="E254" s="67"/>
      <c r="F254" s="65"/>
    </row>
    <row r="255" spans="1:6" ht="12.75" customHeight="1" x14ac:dyDescent="0.2">
      <c r="A255" s="45"/>
      <c r="B255" s="65"/>
      <c r="C255" s="65"/>
      <c r="D255" s="65"/>
      <c r="E255" s="67"/>
      <c r="F255" s="65"/>
    </row>
    <row r="256" spans="1:6" ht="12.75" customHeight="1" x14ac:dyDescent="0.2">
      <c r="A256" s="45"/>
      <c r="B256" s="65"/>
      <c r="C256" s="65"/>
      <c r="D256" s="65"/>
      <c r="E256" s="67"/>
      <c r="F256" s="65"/>
    </row>
    <row r="257" spans="1:6" ht="12.75" customHeight="1" x14ac:dyDescent="0.2">
      <c r="A257" s="45"/>
      <c r="B257" s="65"/>
      <c r="C257" s="65"/>
      <c r="D257" s="65"/>
      <c r="E257" s="67"/>
      <c r="F257" s="65"/>
    </row>
    <row r="258" spans="1:6" ht="12.75" customHeight="1" x14ac:dyDescent="0.2">
      <c r="A258" s="45"/>
      <c r="B258" s="65"/>
      <c r="C258" s="65"/>
      <c r="D258" s="65"/>
      <c r="E258" s="67"/>
      <c r="F258" s="65"/>
    </row>
    <row r="259" spans="1:6" ht="12.75" customHeight="1" x14ac:dyDescent="0.2">
      <c r="A259" s="45"/>
      <c r="B259" s="65"/>
      <c r="C259" s="65"/>
      <c r="D259" s="65"/>
      <c r="E259" s="67"/>
      <c r="F259" s="65"/>
    </row>
    <row r="260" spans="1:6" ht="12.75" customHeight="1" x14ac:dyDescent="0.2">
      <c r="A260" s="45"/>
      <c r="B260" s="65"/>
      <c r="C260" s="65"/>
      <c r="D260" s="65"/>
      <c r="E260" s="67"/>
      <c r="F260" s="65"/>
    </row>
    <row r="261" spans="1:6" ht="12.75" customHeight="1" x14ac:dyDescent="0.2">
      <c r="A261" s="45"/>
      <c r="B261" s="65"/>
      <c r="C261" s="65"/>
      <c r="D261" s="65"/>
      <c r="E261" s="67"/>
      <c r="F261" s="65"/>
    </row>
    <row r="262" spans="1:6" ht="12.75" customHeight="1" x14ac:dyDescent="0.2">
      <c r="A262" s="45"/>
      <c r="B262" s="65"/>
      <c r="C262" s="65"/>
      <c r="D262" s="65"/>
      <c r="E262" s="67"/>
      <c r="F262" s="65"/>
    </row>
    <row r="263" spans="1:6" ht="12.75" customHeight="1" x14ac:dyDescent="0.2">
      <c r="A263" s="45"/>
      <c r="B263" s="65"/>
      <c r="C263" s="65"/>
      <c r="D263" s="65"/>
      <c r="E263" s="67"/>
      <c r="F263" s="65"/>
    </row>
    <row r="264" spans="1:6" ht="12.75" customHeight="1" x14ac:dyDescent="0.2">
      <c r="A264" s="45"/>
      <c r="B264" s="65"/>
      <c r="C264" s="65"/>
      <c r="D264" s="65"/>
      <c r="E264" s="67"/>
      <c r="F264" s="65"/>
    </row>
    <row r="265" spans="1:6" ht="12.75" customHeight="1" x14ac:dyDescent="0.2">
      <c r="A265" s="45"/>
      <c r="B265" s="65"/>
      <c r="C265" s="65"/>
      <c r="D265" s="65"/>
      <c r="E265" s="67"/>
      <c r="F265" s="65"/>
    </row>
    <row r="266" spans="1:6" ht="12.75" customHeight="1" x14ac:dyDescent="0.2">
      <c r="A266" s="45"/>
      <c r="B266" s="65"/>
      <c r="C266" s="65"/>
      <c r="D266" s="65"/>
      <c r="E266" s="67"/>
      <c r="F266" s="65"/>
    </row>
    <row r="267" spans="1:6" ht="12.75" customHeight="1" x14ac:dyDescent="0.2">
      <c r="A267" s="45"/>
      <c r="B267" s="65"/>
      <c r="C267" s="65"/>
      <c r="D267" s="65"/>
      <c r="E267" s="67"/>
      <c r="F267" s="65"/>
    </row>
    <row r="268" spans="1:6" ht="12.75" customHeight="1" x14ac:dyDescent="0.2">
      <c r="A268" s="45"/>
      <c r="B268" s="65"/>
      <c r="C268" s="65"/>
      <c r="D268" s="65"/>
      <c r="E268" s="67"/>
      <c r="F268" s="65"/>
    </row>
    <row r="269" spans="1:6" ht="12.75" customHeight="1" x14ac:dyDescent="0.2">
      <c r="A269" s="45"/>
      <c r="B269" s="65"/>
      <c r="C269" s="65"/>
      <c r="D269" s="65"/>
      <c r="E269" s="67"/>
      <c r="F269" s="65"/>
    </row>
    <row r="270" spans="1:6" ht="12.75" customHeight="1" x14ac:dyDescent="0.2">
      <c r="A270" s="45"/>
      <c r="B270" s="65"/>
      <c r="C270" s="65"/>
      <c r="D270" s="65"/>
      <c r="E270" s="67"/>
      <c r="F270" s="65"/>
    </row>
    <row r="271" spans="1:6" ht="12.75" customHeight="1" x14ac:dyDescent="0.2">
      <c r="A271" s="45"/>
      <c r="B271" s="65"/>
      <c r="C271" s="65"/>
      <c r="D271" s="65"/>
      <c r="E271" s="67"/>
      <c r="F271" s="65"/>
    </row>
    <row r="272" spans="1:6" ht="12.75" customHeight="1" x14ac:dyDescent="0.2">
      <c r="A272" s="45"/>
      <c r="B272" s="65"/>
      <c r="C272" s="65"/>
      <c r="D272" s="65"/>
      <c r="E272" s="67"/>
      <c r="F272" s="65"/>
    </row>
    <row r="273" spans="1:6" ht="12.75" customHeight="1" x14ac:dyDescent="0.2">
      <c r="A273" s="45"/>
      <c r="B273" s="65"/>
      <c r="C273" s="65"/>
      <c r="D273" s="65"/>
      <c r="E273" s="67"/>
      <c r="F273" s="65"/>
    </row>
    <row r="274" spans="1:6" ht="12.75" customHeight="1" x14ac:dyDescent="0.2">
      <c r="A274" s="45"/>
      <c r="B274" s="65"/>
      <c r="C274" s="65"/>
      <c r="D274" s="65"/>
      <c r="E274" s="67"/>
      <c r="F274" s="65"/>
    </row>
    <row r="275" spans="1:6" ht="12.75" customHeight="1" x14ac:dyDescent="0.2">
      <c r="A275" s="45"/>
      <c r="B275" s="65"/>
      <c r="C275" s="65"/>
      <c r="D275" s="65"/>
      <c r="E275" s="67"/>
      <c r="F275" s="65"/>
    </row>
    <row r="276" spans="1:6" ht="12.75" customHeight="1" x14ac:dyDescent="0.2">
      <c r="A276" s="45"/>
      <c r="B276" s="65"/>
      <c r="C276" s="65"/>
      <c r="D276" s="65"/>
      <c r="E276" s="67"/>
      <c r="F276" s="65"/>
    </row>
    <row r="277" spans="1:6" ht="12.75" customHeight="1" x14ac:dyDescent="0.2">
      <c r="A277" s="45"/>
      <c r="B277" s="65"/>
      <c r="C277" s="65"/>
      <c r="D277" s="65"/>
      <c r="E277" s="67"/>
      <c r="F277" s="65"/>
    </row>
    <row r="278" spans="1:6" ht="12.75" customHeight="1" x14ac:dyDescent="0.2">
      <c r="A278" s="45"/>
      <c r="B278" s="65"/>
      <c r="C278" s="65"/>
      <c r="D278" s="65"/>
      <c r="E278" s="67"/>
      <c r="F278" s="65"/>
    </row>
    <row r="279" spans="1:6" ht="12.75" customHeight="1" x14ac:dyDescent="0.2">
      <c r="A279" s="45"/>
      <c r="B279" s="65"/>
      <c r="C279" s="65"/>
      <c r="D279" s="65"/>
      <c r="E279" s="67"/>
      <c r="F279" s="65"/>
    </row>
    <row r="280" spans="1:6" ht="12.75" customHeight="1" x14ac:dyDescent="0.2">
      <c r="A280" s="45"/>
      <c r="B280" s="65"/>
      <c r="C280" s="65"/>
      <c r="D280" s="65"/>
      <c r="E280" s="67"/>
      <c r="F280" s="65"/>
    </row>
    <row r="281" spans="1:6" ht="12.75" customHeight="1" x14ac:dyDescent="0.2">
      <c r="A281" s="45"/>
      <c r="B281" s="65"/>
      <c r="C281" s="65"/>
      <c r="D281" s="65"/>
      <c r="E281" s="67"/>
      <c r="F281" s="65"/>
    </row>
    <row r="282" spans="1:6" ht="12.75" customHeight="1" x14ac:dyDescent="0.2">
      <c r="A282" s="45"/>
      <c r="B282" s="65"/>
      <c r="C282" s="65"/>
      <c r="D282" s="65"/>
      <c r="E282" s="67"/>
      <c r="F282" s="65"/>
    </row>
    <row r="283" spans="1:6" ht="12.75" customHeight="1" x14ac:dyDescent="0.2">
      <c r="A283" s="45"/>
      <c r="B283" s="65"/>
      <c r="C283" s="65"/>
      <c r="D283" s="65"/>
      <c r="E283" s="67"/>
      <c r="F283" s="65"/>
    </row>
    <row r="284" spans="1:6" ht="12.75" customHeight="1" x14ac:dyDescent="0.2">
      <c r="A284" s="45"/>
      <c r="B284" s="65"/>
      <c r="C284" s="65"/>
      <c r="D284" s="65"/>
      <c r="E284" s="67"/>
      <c r="F284" s="65"/>
    </row>
    <row r="285" spans="1:6" ht="12.75" customHeight="1" x14ac:dyDescent="0.2">
      <c r="A285" s="45"/>
      <c r="B285" s="65"/>
      <c r="C285" s="65"/>
      <c r="D285" s="65"/>
      <c r="E285" s="67"/>
      <c r="F285" s="65"/>
    </row>
    <row r="286" spans="1:6" ht="12.75" customHeight="1" x14ac:dyDescent="0.2">
      <c r="A286" s="45"/>
      <c r="B286" s="65"/>
      <c r="C286" s="65"/>
      <c r="D286" s="65"/>
      <c r="E286" s="67"/>
      <c r="F286" s="65"/>
    </row>
    <row r="287" spans="1:6" ht="12.75" customHeight="1" x14ac:dyDescent="0.2">
      <c r="A287" s="45"/>
      <c r="B287" s="65"/>
      <c r="C287" s="65"/>
      <c r="D287" s="65"/>
      <c r="E287" s="67"/>
      <c r="F287" s="65"/>
    </row>
    <row r="288" spans="1:6" ht="15.75" customHeight="1" x14ac:dyDescent="0.2">
      <c r="E288" s="154"/>
    </row>
    <row r="289" spans="5:5" ht="15.75" customHeight="1" x14ac:dyDescent="0.2">
      <c r="E289" s="154"/>
    </row>
    <row r="290" spans="5:5" ht="15.75" customHeight="1" x14ac:dyDescent="0.2">
      <c r="E290" s="154"/>
    </row>
    <row r="291" spans="5:5" ht="15.75" customHeight="1" x14ac:dyDescent="0.2">
      <c r="E291" s="154"/>
    </row>
    <row r="292" spans="5:5" ht="15.75" customHeight="1" x14ac:dyDescent="0.2">
      <c r="E292" s="154"/>
    </row>
    <row r="293" spans="5:5" ht="15.75" customHeight="1" x14ac:dyDescent="0.2">
      <c r="E293" s="154"/>
    </row>
    <row r="294" spans="5:5" ht="15.75" customHeight="1" x14ac:dyDescent="0.2">
      <c r="E294" s="154"/>
    </row>
    <row r="295" spans="5:5" ht="15.75" customHeight="1" x14ac:dyDescent="0.2">
      <c r="E295" s="154"/>
    </row>
    <row r="296" spans="5:5" ht="15.75" customHeight="1" x14ac:dyDescent="0.2">
      <c r="E296" s="154"/>
    </row>
    <row r="297" spans="5:5" ht="15.75" customHeight="1" x14ac:dyDescent="0.2">
      <c r="E297" s="154"/>
    </row>
    <row r="298" spans="5:5" ht="15.75" customHeight="1" x14ac:dyDescent="0.2">
      <c r="E298" s="154"/>
    </row>
    <row r="299" spans="5:5" ht="15.75" customHeight="1" x14ac:dyDescent="0.2">
      <c r="E299" s="154"/>
    </row>
    <row r="300" spans="5:5" ht="15.75" customHeight="1" x14ac:dyDescent="0.2">
      <c r="E300" s="154"/>
    </row>
    <row r="301" spans="5:5" ht="15.75" customHeight="1" x14ac:dyDescent="0.2">
      <c r="E301" s="154"/>
    </row>
    <row r="302" spans="5:5" ht="15.75" customHeight="1" x14ac:dyDescent="0.2">
      <c r="E302" s="154"/>
    </row>
    <row r="303" spans="5:5" ht="15.75" customHeight="1" x14ac:dyDescent="0.2">
      <c r="E303" s="154"/>
    </row>
    <row r="304" spans="5:5" ht="15.75" customHeight="1" x14ac:dyDescent="0.2">
      <c r="E304" s="154"/>
    </row>
    <row r="305" spans="5:5" ht="15.75" customHeight="1" x14ac:dyDescent="0.2">
      <c r="E305" s="154"/>
    </row>
    <row r="306" spans="5:5" ht="15.75" customHeight="1" x14ac:dyDescent="0.2">
      <c r="E306" s="154"/>
    </row>
    <row r="307" spans="5:5" ht="15.75" customHeight="1" x14ac:dyDescent="0.2">
      <c r="E307" s="154"/>
    </row>
    <row r="308" spans="5:5" ht="15.75" customHeight="1" x14ac:dyDescent="0.2">
      <c r="E308" s="154"/>
    </row>
    <row r="309" spans="5:5" ht="15.75" customHeight="1" x14ac:dyDescent="0.2">
      <c r="E309" s="154"/>
    </row>
    <row r="310" spans="5:5" ht="15.75" customHeight="1" x14ac:dyDescent="0.2">
      <c r="E310" s="154"/>
    </row>
    <row r="311" spans="5:5" ht="15.75" customHeight="1" x14ac:dyDescent="0.2">
      <c r="E311" s="154"/>
    </row>
    <row r="312" spans="5:5" ht="15.75" customHeight="1" x14ac:dyDescent="0.2">
      <c r="E312" s="154"/>
    </row>
    <row r="313" spans="5:5" ht="15.75" customHeight="1" x14ac:dyDescent="0.2">
      <c r="E313" s="154"/>
    </row>
    <row r="314" spans="5:5" ht="15.75" customHeight="1" x14ac:dyDescent="0.2">
      <c r="E314" s="154"/>
    </row>
    <row r="315" spans="5:5" ht="15.75" customHeight="1" x14ac:dyDescent="0.2">
      <c r="E315" s="154"/>
    </row>
    <row r="316" spans="5:5" ht="15.75" customHeight="1" x14ac:dyDescent="0.2">
      <c r="E316" s="154"/>
    </row>
    <row r="317" spans="5:5" ht="15.75" customHeight="1" x14ac:dyDescent="0.2">
      <c r="E317" s="154"/>
    </row>
    <row r="318" spans="5:5" ht="15.75" customHeight="1" x14ac:dyDescent="0.2">
      <c r="E318" s="154"/>
    </row>
    <row r="319" spans="5:5" ht="15.75" customHeight="1" x14ac:dyDescent="0.2">
      <c r="E319" s="154"/>
    </row>
    <row r="320" spans="5:5" ht="15.75" customHeight="1" x14ac:dyDescent="0.2">
      <c r="E320" s="154"/>
    </row>
    <row r="321" spans="5:5" ht="15.75" customHeight="1" x14ac:dyDescent="0.2">
      <c r="E321" s="154"/>
    </row>
    <row r="322" spans="5:5" ht="15.75" customHeight="1" x14ac:dyDescent="0.2">
      <c r="E322" s="154"/>
    </row>
    <row r="323" spans="5:5" ht="15.75" customHeight="1" x14ac:dyDescent="0.2">
      <c r="E323" s="154"/>
    </row>
    <row r="324" spans="5:5" ht="15.75" customHeight="1" x14ac:dyDescent="0.2">
      <c r="E324" s="154"/>
    </row>
    <row r="325" spans="5:5" ht="15.75" customHeight="1" x14ac:dyDescent="0.2">
      <c r="E325" s="154"/>
    </row>
    <row r="326" spans="5:5" ht="15.75" customHeight="1" x14ac:dyDescent="0.2">
      <c r="E326" s="154"/>
    </row>
    <row r="327" spans="5:5" ht="15.75" customHeight="1" x14ac:dyDescent="0.2">
      <c r="E327" s="154"/>
    </row>
    <row r="328" spans="5:5" ht="15.75" customHeight="1" x14ac:dyDescent="0.2">
      <c r="E328" s="154"/>
    </row>
    <row r="329" spans="5:5" ht="15.75" customHeight="1" x14ac:dyDescent="0.2">
      <c r="E329" s="154"/>
    </row>
    <row r="330" spans="5:5" ht="15.75" customHeight="1" x14ac:dyDescent="0.2">
      <c r="E330" s="154"/>
    </row>
    <row r="331" spans="5:5" ht="15.75" customHeight="1" x14ac:dyDescent="0.2">
      <c r="E331" s="154"/>
    </row>
    <row r="332" spans="5:5" ht="15.75" customHeight="1" x14ac:dyDescent="0.2">
      <c r="E332" s="154"/>
    </row>
    <row r="333" spans="5:5" ht="15.75" customHeight="1" x14ac:dyDescent="0.2">
      <c r="E333" s="154"/>
    </row>
    <row r="334" spans="5:5" ht="15.75" customHeight="1" x14ac:dyDescent="0.2">
      <c r="E334" s="154"/>
    </row>
    <row r="335" spans="5:5" ht="15.75" customHeight="1" x14ac:dyDescent="0.2">
      <c r="E335" s="154"/>
    </row>
    <row r="336" spans="5:5" ht="15.75" customHeight="1" x14ac:dyDescent="0.2">
      <c r="E336" s="154"/>
    </row>
    <row r="337" spans="5:5" ht="15.75" customHeight="1" x14ac:dyDescent="0.2">
      <c r="E337" s="154"/>
    </row>
    <row r="338" spans="5:5" ht="15.75" customHeight="1" x14ac:dyDescent="0.2">
      <c r="E338" s="154"/>
    </row>
    <row r="339" spans="5:5" ht="15.75" customHeight="1" x14ac:dyDescent="0.2">
      <c r="E339" s="154"/>
    </row>
    <row r="340" spans="5:5" ht="15.75" customHeight="1" x14ac:dyDescent="0.2">
      <c r="E340" s="154"/>
    </row>
    <row r="341" spans="5:5" ht="15.75" customHeight="1" x14ac:dyDescent="0.2">
      <c r="E341" s="154"/>
    </row>
    <row r="342" spans="5:5" ht="15.75" customHeight="1" x14ac:dyDescent="0.2">
      <c r="E342" s="154"/>
    </row>
    <row r="343" spans="5:5" ht="15.75" customHeight="1" x14ac:dyDescent="0.2">
      <c r="E343" s="154"/>
    </row>
    <row r="344" spans="5:5" ht="15.75" customHeight="1" x14ac:dyDescent="0.2">
      <c r="E344" s="154"/>
    </row>
    <row r="345" spans="5:5" ht="15.75" customHeight="1" x14ac:dyDescent="0.2">
      <c r="E345" s="154"/>
    </row>
    <row r="346" spans="5:5" ht="15.75" customHeight="1" x14ac:dyDescent="0.2">
      <c r="E346" s="154"/>
    </row>
    <row r="347" spans="5:5" ht="15.75" customHeight="1" x14ac:dyDescent="0.2">
      <c r="E347" s="154"/>
    </row>
    <row r="348" spans="5:5" ht="15.75" customHeight="1" x14ac:dyDescent="0.2">
      <c r="E348" s="154"/>
    </row>
    <row r="349" spans="5:5" ht="15.75" customHeight="1" x14ac:dyDescent="0.2">
      <c r="E349" s="154"/>
    </row>
    <row r="350" spans="5:5" ht="15.75" customHeight="1" x14ac:dyDescent="0.2">
      <c r="E350" s="154"/>
    </row>
    <row r="351" spans="5:5" ht="15.75" customHeight="1" x14ac:dyDescent="0.2">
      <c r="E351" s="154"/>
    </row>
    <row r="352" spans="5:5" ht="15.75" customHeight="1" x14ac:dyDescent="0.2">
      <c r="E352" s="154"/>
    </row>
    <row r="353" spans="5:5" ht="15.75" customHeight="1" x14ac:dyDescent="0.2">
      <c r="E353" s="154"/>
    </row>
    <row r="354" spans="5:5" ht="15.75" customHeight="1" x14ac:dyDescent="0.2">
      <c r="E354" s="154"/>
    </row>
    <row r="355" spans="5:5" ht="15.75" customHeight="1" x14ac:dyDescent="0.2">
      <c r="E355" s="154"/>
    </row>
    <row r="356" spans="5:5" ht="15.75" customHeight="1" x14ac:dyDescent="0.2">
      <c r="E356" s="154"/>
    </row>
    <row r="357" spans="5:5" ht="15.75" customHeight="1" x14ac:dyDescent="0.2">
      <c r="E357" s="154"/>
    </row>
    <row r="358" spans="5:5" ht="15.75" customHeight="1" x14ac:dyDescent="0.2">
      <c r="E358" s="154"/>
    </row>
    <row r="359" spans="5:5" ht="15.75" customHeight="1" x14ac:dyDescent="0.2">
      <c r="E359" s="154"/>
    </row>
    <row r="360" spans="5:5" ht="15.75" customHeight="1" x14ac:dyDescent="0.2">
      <c r="E360" s="154"/>
    </row>
    <row r="361" spans="5:5" ht="15.75" customHeight="1" x14ac:dyDescent="0.2">
      <c r="E361" s="154"/>
    </row>
    <row r="362" spans="5:5" ht="15.75" customHeight="1" x14ac:dyDescent="0.2">
      <c r="E362" s="154"/>
    </row>
    <row r="363" spans="5:5" ht="15.75" customHeight="1" x14ac:dyDescent="0.2">
      <c r="E363" s="154"/>
    </row>
    <row r="364" spans="5:5" ht="15.75" customHeight="1" x14ac:dyDescent="0.2">
      <c r="E364" s="154"/>
    </row>
    <row r="365" spans="5:5" ht="15.75" customHeight="1" x14ac:dyDescent="0.2">
      <c r="E365" s="154"/>
    </row>
    <row r="366" spans="5:5" ht="15.75" customHeight="1" x14ac:dyDescent="0.2">
      <c r="E366" s="154"/>
    </row>
    <row r="367" spans="5:5" ht="15.75" customHeight="1" x14ac:dyDescent="0.2">
      <c r="E367" s="154"/>
    </row>
    <row r="368" spans="5:5" ht="15.75" customHeight="1" x14ac:dyDescent="0.2">
      <c r="E368" s="154"/>
    </row>
    <row r="369" spans="5:5" ht="15.75" customHeight="1" x14ac:dyDescent="0.2">
      <c r="E369" s="154"/>
    </row>
    <row r="370" spans="5:5" ht="15.75" customHeight="1" x14ac:dyDescent="0.2">
      <c r="E370" s="154"/>
    </row>
    <row r="371" spans="5:5" ht="15.75" customHeight="1" x14ac:dyDescent="0.2">
      <c r="E371" s="154"/>
    </row>
    <row r="372" spans="5:5" ht="15.75" customHeight="1" x14ac:dyDescent="0.2">
      <c r="E372" s="154"/>
    </row>
    <row r="373" spans="5:5" ht="15.75" customHeight="1" x14ac:dyDescent="0.2">
      <c r="E373" s="154"/>
    </row>
    <row r="374" spans="5:5" ht="15.75" customHeight="1" x14ac:dyDescent="0.2">
      <c r="E374" s="154"/>
    </row>
    <row r="375" spans="5:5" ht="15.75" customHeight="1" x14ac:dyDescent="0.2">
      <c r="E375" s="154"/>
    </row>
    <row r="376" spans="5:5" ht="15.75" customHeight="1" x14ac:dyDescent="0.2">
      <c r="E376" s="154"/>
    </row>
    <row r="377" spans="5:5" ht="15.75" customHeight="1" x14ac:dyDescent="0.2">
      <c r="E377" s="154"/>
    </row>
    <row r="378" spans="5:5" ht="15.75" customHeight="1" x14ac:dyDescent="0.2">
      <c r="E378" s="154"/>
    </row>
    <row r="379" spans="5:5" ht="15.75" customHeight="1" x14ac:dyDescent="0.2">
      <c r="E379" s="154"/>
    </row>
    <row r="380" spans="5:5" ht="15.75" customHeight="1" x14ac:dyDescent="0.2">
      <c r="E380" s="154"/>
    </row>
    <row r="381" spans="5:5" ht="15.75" customHeight="1" x14ac:dyDescent="0.2">
      <c r="E381" s="154"/>
    </row>
    <row r="382" spans="5:5" ht="15.75" customHeight="1" x14ac:dyDescent="0.2">
      <c r="E382" s="154"/>
    </row>
    <row r="383" spans="5:5" ht="15.75" customHeight="1" x14ac:dyDescent="0.2">
      <c r="E383" s="154"/>
    </row>
    <row r="384" spans="5:5" ht="15.75" customHeight="1" x14ac:dyDescent="0.2">
      <c r="E384" s="154"/>
    </row>
    <row r="385" spans="5:5" ht="15.75" customHeight="1" x14ac:dyDescent="0.2">
      <c r="E385" s="154"/>
    </row>
    <row r="386" spans="5:5" ht="15.75" customHeight="1" x14ac:dyDescent="0.2">
      <c r="E386" s="154"/>
    </row>
    <row r="387" spans="5:5" ht="15.75" customHeight="1" x14ac:dyDescent="0.2">
      <c r="E387" s="154"/>
    </row>
    <row r="388" spans="5:5" ht="15.75" customHeight="1" x14ac:dyDescent="0.2">
      <c r="E388" s="154"/>
    </row>
    <row r="389" spans="5:5" ht="15.75" customHeight="1" x14ac:dyDescent="0.2">
      <c r="E389" s="154"/>
    </row>
    <row r="390" spans="5:5" ht="15.75" customHeight="1" x14ac:dyDescent="0.2">
      <c r="E390" s="154"/>
    </row>
    <row r="391" spans="5:5" ht="15.75" customHeight="1" x14ac:dyDescent="0.2">
      <c r="E391" s="154"/>
    </row>
    <row r="392" spans="5:5" ht="15.75" customHeight="1" x14ac:dyDescent="0.2">
      <c r="E392" s="154"/>
    </row>
    <row r="393" spans="5:5" ht="15.75" customHeight="1" x14ac:dyDescent="0.2">
      <c r="E393" s="154"/>
    </row>
    <row r="394" spans="5:5" ht="15.75" customHeight="1" x14ac:dyDescent="0.2">
      <c r="E394" s="154"/>
    </row>
    <row r="395" spans="5:5" ht="15.75" customHeight="1" x14ac:dyDescent="0.2">
      <c r="E395" s="154"/>
    </row>
    <row r="396" spans="5:5" ht="15.75" customHeight="1" x14ac:dyDescent="0.2">
      <c r="E396" s="154"/>
    </row>
    <row r="397" spans="5:5" ht="15.75" customHeight="1" x14ac:dyDescent="0.2">
      <c r="E397" s="154"/>
    </row>
    <row r="398" spans="5:5" ht="15.75" customHeight="1" x14ac:dyDescent="0.2">
      <c r="E398" s="154"/>
    </row>
    <row r="399" spans="5:5" ht="15.75" customHeight="1" x14ac:dyDescent="0.2">
      <c r="E399" s="154"/>
    </row>
    <row r="400" spans="5:5" ht="15.75" customHeight="1" x14ac:dyDescent="0.2">
      <c r="E400" s="154"/>
    </row>
    <row r="401" spans="5:5" ht="15.75" customHeight="1" x14ac:dyDescent="0.2">
      <c r="E401" s="154"/>
    </row>
    <row r="402" spans="5:5" ht="15.75" customHeight="1" x14ac:dyDescent="0.2">
      <c r="E402" s="154"/>
    </row>
    <row r="403" spans="5:5" ht="15.75" customHeight="1" x14ac:dyDescent="0.2">
      <c r="E403" s="154"/>
    </row>
    <row r="404" spans="5:5" ht="15.75" customHeight="1" x14ac:dyDescent="0.2">
      <c r="E404" s="154"/>
    </row>
    <row r="405" spans="5:5" ht="15.75" customHeight="1" x14ac:dyDescent="0.2">
      <c r="E405" s="154"/>
    </row>
    <row r="406" spans="5:5" ht="15.75" customHeight="1" x14ac:dyDescent="0.2">
      <c r="E406" s="154"/>
    </row>
    <row r="407" spans="5:5" ht="15.75" customHeight="1" x14ac:dyDescent="0.2">
      <c r="E407" s="154"/>
    </row>
    <row r="408" spans="5:5" ht="15.75" customHeight="1" x14ac:dyDescent="0.2">
      <c r="E408" s="154"/>
    </row>
    <row r="409" spans="5:5" ht="15.75" customHeight="1" x14ac:dyDescent="0.2">
      <c r="E409" s="154"/>
    </row>
    <row r="410" spans="5:5" ht="15.75" customHeight="1" x14ac:dyDescent="0.2">
      <c r="E410" s="154"/>
    </row>
    <row r="411" spans="5:5" ht="15.75" customHeight="1" x14ac:dyDescent="0.2">
      <c r="E411" s="154"/>
    </row>
    <row r="412" spans="5:5" ht="15.75" customHeight="1" x14ac:dyDescent="0.2">
      <c r="E412" s="154"/>
    </row>
    <row r="413" spans="5:5" ht="15.75" customHeight="1" x14ac:dyDescent="0.2">
      <c r="E413" s="154"/>
    </row>
    <row r="414" spans="5:5" ht="15.75" customHeight="1" x14ac:dyDescent="0.2">
      <c r="E414" s="154"/>
    </row>
    <row r="415" spans="5:5" ht="15.75" customHeight="1" x14ac:dyDescent="0.2">
      <c r="E415" s="154"/>
    </row>
    <row r="416" spans="5:5" ht="15.75" customHeight="1" x14ac:dyDescent="0.2">
      <c r="E416" s="154"/>
    </row>
    <row r="417" spans="5:5" ht="15.75" customHeight="1" x14ac:dyDescent="0.2">
      <c r="E417" s="154"/>
    </row>
    <row r="418" spans="5:5" ht="15.75" customHeight="1" x14ac:dyDescent="0.2">
      <c r="E418" s="154"/>
    </row>
    <row r="419" spans="5:5" ht="15.75" customHeight="1" x14ac:dyDescent="0.2">
      <c r="E419" s="154"/>
    </row>
    <row r="420" spans="5:5" ht="15.75" customHeight="1" x14ac:dyDescent="0.2">
      <c r="E420" s="154"/>
    </row>
    <row r="421" spans="5:5" ht="15.75" customHeight="1" x14ac:dyDescent="0.2">
      <c r="E421" s="154"/>
    </row>
    <row r="422" spans="5:5" ht="15.75" customHeight="1" x14ac:dyDescent="0.2">
      <c r="E422" s="154"/>
    </row>
    <row r="423" spans="5:5" ht="15.75" customHeight="1" x14ac:dyDescent="0.2">
      <c r="E423" s="154"/>
    </row>
    <row r="424" spans="5:5" ht="15.75" customHeight="1" x14ac:dyDescent="0.2">
      <c r="E424" s="154"/>
    </row>
    <row r="425" spans="5:5" ht="15.75" customHeight="1" x14ac:dyDescent="0.2">
      <c r="E425" s="154"/>
    </row>
    <row r="426" spans="5:5" ht="15.75" customHeight="1" x14ac:dyDescent="0.2">
      <c r="E426" s="154"/>
    </row>
    <row r="427" spans="5:5" ht="15.75" customHeight="1" x14ac:dyDescent="0.2">
      <c r="E427" s="154"/>
    </row>
    <row r="428" spans="5:5" ht="15.75" customHeight="1" x14ac:dyDescent="0.2">
      <c r="E428" s="154"/>
    </row>
    <row r="429" spans="5:5" ht="15.75" customHeight="1" x14ac:dyDescent="0.2">
      <c r="E429" s="154"/>
    </row>
    <row r="430" spans="5:5" ht="15.75" customHeight="1" x14ac:dyDescent="0.2">
      <c r="E430" s="154"/>
    </row>
    <row r="431" spans="5:5" ht="15.75" customHeight="1" x14ac:dyDescent="0.2">
      <c r="E431" s="154"/>
    </row>
    <row r="432" spans="5:5" ht="15.75" customHeight="1" x14ac:dyDescent="0.2">
      <c r="E432" s="154"/>
    </row>
    <row r="433" spans="5:5" ht="15.75" customHeight="1" x14ac:dyDescent="0.2">
      <c r="E433" s="154"/>
    </row>
    <row r="434" spans="5:5" ht="15.75" customHeight="1" x14ac:dyDescent="0.2">
      <c r="E434" s="154"/>
    </row>
    <row r="435" spans="5:5" ht="15.75" customHeight="1" x14ac:dyDescent="0.2">
      <c r="E435" s="154"/>
    </row>
    <row r="436" spans="5:5" ht="15.75" customHeight="1" x14ac:dyDescent="0.2">
      <c r="E436" s="154"/>
    </row>
    <row r="437" spans="5:5" ht="15.75" customHeight="1" x14ac:dyDescent="0.2">
      <c r="E437" s="154"/>
    </row>
    <row r="438" spans="5:5" ht="15.75" customHeight="1" x14ac:dyDescent="0.2">
      <c r="E438" s="154"/>
    </row>
    <row r="439" spans="5:5" ht="15.75" customHeight="1" x14ac:dyDescent="0.2">
      <c r="E439" s="154"/>
    </row>
    <row r="440" spans="5:5" ht="15.75" customHeight="1" x14ac:dyDescent="0.2">
      <c r="E440" s="154"/>
    </row>
    <row r="441" spans="5:5" ht="15.75" customHeight="1" x14ac:dyDescent="0.2">
      <c r="E441" s="154"/>
    </row>
    <row r="442" spans="5:5" ht="15.75" customHeight="1" x14ac:dyDescent="0.2">
      <c r="E442" s="154"/>
    </row>
    <row r="443" spans="5:5" ht="15.75" customHeight="1" x14ac:dyDescent="0.2">
      <c r="E443" s="154"/>
    </row>
    <row r="444" spans="5:5" ht="15.75" customHeight="1" x14ac:dyDescent="0.2">
      <c r="E444" s="154"/>
    </row>
    <row r="445" spans="5:5" ht="15.75" customHeight="1" x14ac:dyDescent="0.2">
      <c r="E445" s="154"/>
    </row>
    <row r="446" spans="5:5" ht="15.75" customHeight="1" x14ac:dyDescent="0.2">
      <c r="E446" s="154"/>
    </row>
    <row r="447" spans="5:5" ht="15.75" customHeight="1" x14ac:dyDescent="0.2">
      <c r="E447" s="154"/>
    </row>
    <row r="448" spans="5:5" ht="15.75" customHeight="1" x14ac:dyDescent="0.2">
      <c r="E448" s="154"/>
    </row>
    <row r="449" spans="5:5" ht="15.75" customHeight="1" x14ac:dyDescent="0.2">
      <c r="E449" s="154"/>
    </row>
    <row r="450" spans="5:5" ht="15.75" customHeight="1" x14ac:dyDescent="0.2">
      <c r="E450" s="154"/>
    </row>
    <row r="451" spans="5:5" ht="15.75" customHeight="1" x14ac:dyDescent="0.2">
      <c r="E451" s="154"/>
    </row>
    <row r="452" spans="5:5" ht="15.75" customHeight="1" x14ac:dyDescent="0.2">
      <c r="E452" s="154"/>
    </row>
    <row r="453" spans="5:5" ht="15.75" customHeight="1" x14ac:dyDescent="0.2">
      <c r="E453" s="154"/>
    </row>
    <row r="454" spans="5:5" ht="15.75" customHeight="1" x14ac:dyDescent="0.2">
      <c r="E454" s="154"/>
    </row>
    <row r="455" spans="5:5" ht="15.75" customHeight="1" x14ac:dyDescent="0.2">
      <c r="E455" s="154"/>
    </row>
    <row r="456" spans="5:5" ht="15.75" customHeight="1" x14ac:dyDescent="0.2">
      <c r="E456" s="154"/>
    </row>
    <row r="457" spans="5:5" ht="15.75" customHeight="1" x14ac:dyDescent="0.2">
      <c r="E457" s="154"/>
    </row>
    <row r="458" spans="5:5" ht="15.75" customHeight="1" x14ac:dyDescent="0.2">
      <c r="E458" s="154"/>
    </row>
    <row r="459" spans="5:5" ht="15.75" customHeight="1" x14ac:dyDescent="0.2">
      <c r="E459" s="154"/>
    </row>
    <row r="460" spans="5:5" ht="15.75" customHeight="1" x14ac:dyDescent="0.2">
      <c r="E460" s="154"/>
    </row>
    <row r="461" spans="5:5" ht="15.75" customHeight="1" x14ac:dyDescent="0.2">
      <c r="E461" s="154"/>
    </row>
    <row r="462" spans="5:5" ht="15.75" customHeight="1" x14ac:dyDescent="0.2">
      <c r="E462" s="154"/>
    </row>
    <row r="463" spans="5:5" ht="15.75" customHeight="1" x14ac:dyDescent="0.2">
      <c r="E463" s="154"/>
    </row>
    <row r="464" spans="5:5" ht="15.75" customHeight="1" x14ac:dyDescent="0.2">
      <c r="E464" s="154"/>
    </row>
    <row r="465" spans="5:5" ht="15.75" customHeight="1" x14ac:dyDescent="0.2">
      <c r="E465" s="154"/>
    </row>
    <row r="466" spans="5:5" ht="15.75" customHeight="1" x14ac:dyDescent="0.2">
      <c r="E466" s="154"/>
    </row>
    <row r="467" spans="5:5" ht="15.75" customHeight="1" x14ac:dyDescent="0.2">
      <c r="E467" s="154"/>
    </row>
    <row r="468" spans="5:5" ht="15.75" customHeight="1" x14ac:dyDescent="0.2">
      <c r="E468" s="154"/>
    </row>
    <row r="469" spans="5:5" ht="15.75" customHeight="1" x14ac:dyDescent="0.2">
      <c r="E469" s="154"/>
    </row>
    <row r="470" spans="5:5" ht="15.75" customHeight="1" x14ac:dyDescent="0.2">
      <c r="E470" s="154"/>
    </row>
    <row r="471" spans="5:5" ht="15.75" customHeight="1" x14ac:dyDescent="0.2">
      <c r="E471" s="154"/>
    </row>
    <row r="472" spans="5:5" ht="15.75" customHeight="1" x14ac:dyDescent="0.2">
      <c r="E472" s="154"/>
    </row>
    <row r="473" spans="5:5" ht="15.75" customHeight="1" x14ac:dyDescent="0.2">
      <c r="E473" s="154"/>
    </row>
    <row r="474" spans="5:5" ht="15.75" customHeight="1" x14ac:dyDescent="0.2">
      <c r="E474" s="154"/>
    </row>
    <row r="475" spans="5:5" ht="15.75" customHeight="1" x14ac:dyDescent="0.2">
      <c r="E475" s="154"/>
    </row>
    <row r="476" spans="5:5" ht="15.75" customHeight="1" x14ac:dyDescent="0.2">
      <c r="E476" s="154"/>
    </row>
    <row r="477" spans="5:5" ht="15.75" customHeight="1" x14ac:dyDescent="0.2">
      <c r="E477" s="154"/>
    </row>
    <row r="478" spans="5:5" ht="15.75" customHeight="1" x14ac:dyDescent="0.2">
      <c r="E478" s="154"/>
    </row>
    <row r="479" spans="5:5" ht="15.75" customHeight="1" x14ac:dyDescent="0.2">
      <c r="E479" s="154"/>
    </row>
    <row r="480" spans="5:5" ht="15.75" customHeight="1" x14ac:dyDescent="0.2">
      <c r="E480" s="154"/>
    </row>
    <row r="481" spans="5:5" ht="15.75" customHeight="1" x14ac:dyDescent="0.2">
      <c r="E481" s="154"/>
    </row>
    <row r="482" spans="5:5" ht="15.75" customHeight="1" x14ac:dyDescent="0.2">
      <c r="E482" s="154"/>
    </row>
    <row r="483" spans="5:5" ht="15.75" customHeight="1" x14ac:dyDescent="0.2">
      <c r="E483" s="154"/>
    </row>
    <row r="484" spans="5:5" ht="15.75" customHeight="1" x14ac:dyDescent="0.2">
      <c r="E484" s="154"/>
    </row>
    <row r="485" spans="5:5" ht="15.75" customHeight="1" x14ac:dyDescent="0.2">
      <c r="E485" s="154"/>
    </row>
    <row r="486" spans="5:5" ht="15.75" customHeight="1" x14ac:dyDescent="0.2">
      <c r="E486" s="154"/>
    </row>
    <row r="487" spans="5:5" ht="15.75" customHeight="1" x14ac:dyDescent="0.2">
      <c r="E487" s="154"/>
    </row>
    <row r="488" spans="5:5" ht="15.75" customHeight="1" x14ac:dyDescent="0.2">
      <c r="E488" s="154"/>
    </row>
    <row r="489" spans="5:5" ht="15.75" customHeight="1" x14ac:dyDescent="0.2">
      <c r="E489" s="154"/>
    </row>
    <row r="490" spans="5:5" ht="15.75" customHeight="1" x14ac:dyDescent="0.2">
      <c r="E490" s="154"/>
    </row>
    <row r="491" spans="5:5" ht="15.75" customHeight="1" x14ac:dyDescent="0.2">
      <c r="E491" s="154"/>
    </row>
    <row r="492" spans="5:5" ht="15.75" customHeight="1" x14ac:dyDescent="0.2">
      <c r="E492" s="154"/>
    </row>
    <row r="493" spans="5:5" ht="15.75" customHeight="1" x14ac:dyDescent="0.2">
      <c r="E493" s="154"/>
    </row>
    <row r="494" spans="5:5" ht="15.75" customHeight="1" x14ac:dyDescent="0.2">
      <c r="E494" s="154"/>
    </row>
    <row r="495" spans="5:5" ht="15.75" customHeight="1" x14ac:dyDescent="0.2">
      <c r="E495" s="154"/>
    </row>
    <row r="496" spans="5:5" ht="15.75" customHeight="1" x14ac:dyDescent="0.2">
      <c r="E496" s="154"/>
    </row>
    <row r="497" spans="5:5" ht="15.75" customHeight="1" x14ac:dyDescent="0.2">
      <c r="E497" s="154"/>
    </row>
    <row r="498" spans="5:5" ht="15.75" customHeight="1" x14ac:dyDescent="0.2">
      <c r="E498" s="154"/>
    </row>
    <row r="499" spans="5:5" ht="15.75" customHeight="1" x14ac:dyDescent="0.2">
      <c r="E499" s="154"/>
    </row>
    <row r="500" spans="5:5" ht="15.75" customHeight="1" x14ac:dyDescent="0.2">
      <c r="E500" s="154"/>
    </row>
    <row r="501" spans="5:5" ht="15.75" customHeight="1" x14ac:dyDescent="0.2">
      <c r="E501" s="154"/>
    </row>
    <row r="502" spans="5:5" ht="15.75" customHeight="1" x14ac:dyDescent="0.2">
      <c r="E502" s="154"/>
    </row>
    <row r="503" spans="5:5" ht="15.75" customHeight="1" x14ac:dyDescent="0.2">
      <c r="E503" s="154"/>
    </row>
    <row r="504" spans="5:5" ht="15.75" customHeight="1" x14ac:dyDescent="0.2">
      <c r="E504" s="154"/>
    </row>
    <row r="505" spans="5:5" ht="15.75" customHeight="1" x14ac:dyDescent="0.2">
      <c r="E505" s="154"/>
    </row>
    <row r="506" spans="5:5" ht="15.75" customHeight="1" x14ac:dyDescent="0.2">
      <c r="E506" s="154"/>
    </row>
    <row r="507" spans="5:5" ht="15.75" customHeight="1" x14ac:dyDescent="0.2">
      <c r="E507" s="154"/>
    </row>
    <row r="508" spans="5:5" ht="15.75" customHeight="1" x14ac:dyDescent="0.2">
      <c r="E508" s="154"/>
    </row>
    <row r="509" spans="5:5" ht="15.75" customHeight="1" x14ac:dyDescent="0.2">
      <c r="E509" s="154"/>
    </row>
    <row r="510" spans="5:5" ht="15.75" customHeight="1" x14ac:dyDescent="0.2">
      <c r="E510" s="154"/>
    </row>
    <row r="511" spans="5:5" ht="15.75" customHeight="1" x14ac:dyDescent="0.2">
      <c r="E511" s="154"/>
    </row>
    <row r="512" spans="5:5" ht="15.75" customHeight="1" x14ac:dyDescent="0.2">
      <c r="E512" s="154"/>
    </row>
    <row r="513" spans="5:5" ht="15.75" customHeight="1" x14ac:dyDescent="0.2">
      <c r="E513" s="154"/>
    </row>
    <row r="514" spans="5:5" ht="15.75" customHeight="1" x14ac:dyDescent="0.2">
      <c r="E514" s="154"/>
    </row>
    <row r="515" spans="5:5" ht="15.75" customHeight="1" x14ac:dyDescent="0.2">
      <c r="E515" s="154"/>
    </row>
    <row r="516" spans="5:5" ht="15.75" customHeight="1" x14ac:dyDescent="0.2">
      <c r="E516" s="154"/>
    </row>
    <row r="517" spans="5:5" ht="15.75" customHeight="1" x14ac:dyDescent="0.2">
      <c r="E517" s="154"/>
    </row>
    <row r="518" spans="5:5" ht="15.75" customHeight="1" x14ac:dyDescent="0.2">
      <c r="E518" s="154"/>
    </row>
    <row r="519" spans="5:5" ht="15.75" customHeight="1" x14ac:dyDescent="0.2">
      <c r="E519" s="154"/>
    </row>
    <row r="520" spans="5:5" ht="15.75" customHeight="1" x14ac:dyDescent="0.2">
      <c r="E520" s="154"/>
    </row>
    <row r="521" spans="5:5" ht="15.75" customHeight="1" x14ac:dyDescent="0.2">
      <c r="E521" s="154"/>
    </row>
    <row r="522" spans="5:5" ht="15.75" customHeight="1" x14ac:dyDescent="0.2">
      <c r="E522" s="154"/>
    </row>
    <row r="523" spans="5:5" ht="15.75" customHeight="1" x14ac:dyDescent="0.2">
      <c r="E523" s="154"/>
    </row>
    <row r="524" spans="5:5" ht="15.75" customHeight="1" x14ac:dyDescent="0.2">
      <c r="E524" s="154"/>
    </row>
    <row r="525" spans="5:5" ht="15.75" customHeight="1" x14ac:dyDescent="0.2">
      <c r="E525" s="154"/>
    </row>
    <row r="526" spans="5:5" ht="15.75" customHeight="1" x14ac:dyDescent="0.2">
      <c r="E526" s="154"/>
    </row>
    <row r="527" spans="5:5" ht="15.75" customHeight="1" x14ac:dyDescent="0.2">
      <c r="E527" s="154"/>
    </row>
    <row r="528" spans="5:5" ht="15.75" customHeight="1" x14ac:dyDescent="0.2">
      <c r="E528" s="154"/>
    </row>
    <row r="529" spans="5:5" ht="15.75" customHeight="1" x14ac:dyDescent="0.2">
      <c r="E529" s="154"/>
    </row>
    <row r="530" spans="5:5" ht="15.75" customHeight="1" x14ac:dyDescent="0.2">
      <c r="E530" s="154"/>
    </row>
    <row r="531" spans="5:5" ht="15.75" customHeight="1" x14ac:dyDescent="0.2">
      <c r="E531" s="154"/>
    </row>
    <row r="532" spans="5:5" ht="15.75" customHeight="1" x14ac:dyDescent="0.2">
      <c r="E532" s="154"/>
    </row>
    <row r="533" spans="5:5" ht="15.75" customHeight="1" x14ac:dyDescent="0.2">
      <c r="E533" s="154"/>
    </row>
    <row r="534" spans="5:5" ht="15.75" customHeight="1" x14ac:dyDescent="0.2">
      <c r="E534" s="154"/>
    </row>
    <row r="535" spans="5:5" ht="15.75" customHeight="1" x14ac:dyDescent="0.2">
      <c r="E535" s="154"/>
    </row>
    <row r="536" spans="5:5" ht="15.75" customHeight="1" x14ac:dyDescent="0.2">
      <c r="E536" s="154"/>
    </row>
    <row r="537" spans="5:5" ht="15.75" customHeight="1" x14ac:dyDescent="0.2">
      <c r="E537" s="154"/>
    </row>
    <row r="538" spans="5:5" ht="15.75" customHeight="1" x14ac:dyDescent="0.2">
      <c r="E538" s="154"/>
    </row>
    <row r="539" spans="5:5" ht="15.75" customHeight="1" x14ac:dyDescent="0.2">
      <c r="E539" s="154"/>
    </row>
    <row r="540" spans="5:5" ht="15.75" customHeight="1" x14ac:dyDescent="0.2">
      <c r="E540" s="154"/>
    </row>
    <row r="541" spans="5:5" ht="15.75" customHeight="1" x14ac:dyDescent="0.2">
      <c r="E541" s="154"/>
    </row>
    <row r="542" spans="5:5" ht="15.75" customHeight="1" x14ac:dyDescent="0.2">
      <c r="E542" s="154"/>
    </row>
    <row r="543" spans="5:5" ht="15.75" customHeight="1" x14ac:dyDescent="0.2">
      <c r="E543" s="154"/>
    </row>
    <row r="544" spans="5:5" ht="15.75" customHeight="1" x14ac:dyDescent="0.2">
      <c r="E544" s="154"/>
    </row>
    <row r="545" spans="5:5" ht="15.75" customHeight="1" x14ac:dyDescent="0.2">
      <c r="E545" s="154"/>
    </row>
    <row r="546" spans="5:5" ht="15.75" customHeight="1" x14ac:dyDescent="0.2">
      <c r="E546" s="154"/>
    </row>
    <row r="547" spans="5:5" ht="15.75" customHeight="1" x14ac:dyDescent="0.2">
      <c r="E547" s="154"/>
    </row>
    <row r="548" spans="5:5" ht="15.75" customHeight="1" x14ac:dyDescent="0.2">
      <c r="E548" s="154"/>
    </row>
    <row r="549" spans="5:5" ht="15.75" customHeight="1" x14ac:dyDescent="0.2">
      <c r="E549" s="154"/>
    </row>
    <row r="550" spans="5:5" ht="15.75" customHeight="1" x14ac:dyDescent="0.2">
      <c r="E550" s="154"/>
    </row>
    <row r="551" spans="5:5" ht="15.75" customHeight="1" x14ac:dyDescent="0.2">
      <c r="E551" s="154"/>
    </row>
    <row r="552" spans="5:5" ht="15.75" customHeight="1" x14ac:dyDescent="0.2">
      <c r="E552" s="154"/>
    </row>
    <row r="553" spans="5:5" ht="15.75" customHeight="1" x14ac:dyDescent="0.2">
      <c r="E553" s="154"/>
    </row>
    <row r="554" spans="5:5" ht="15.75" customHeight="1" x14ac:dyDescent="0.2">
      <c r="E554" s="154"/>
    </row>
    <row r="555" spans="5:5" ht="15.75" customHeight="1" x14ac:dyDescent="0.2">
      <c r="E555" s="154"/>
    </row>
    <row r="556" spans="5:5" ht="15.75" customHeight="1" x14ac:dyDescent="0.2">
      <c r="E556" s="154"/>
    </row>
    <row r="557" spans="5:5" ht="15.75" customHeight="1" x14ac:dyDescent="0.2">
      <c r="E557" s="154"/>
    </row>
    <row r="558" spans="5:5" ht="15.75" customHeight="1" x14ac:dyDescent="0.2">
      <c r="E558" s="154"/>
    </row>
    <row r="559" spans="5:5" ht="15.75" customHeight="1" x14ac:dyDescent="0.2">
      <c r="E559" s="154"/>
    </row>
    <row r="560" spans="5:5" ht="15.75" customHeight="1" x14ac:dyDescent="0.2">
      <c r="E560" s="154"/>
    </row>
    <row r="561" spans="5:5" ht="15.75" customHeight="1" x14ac:dyDescent="0.2">
      <c r="E561" s="154"/>
    </row>
    <row r="562" spans="5:5" ht="15.75" customHeight="1" x14ac:dyDescent="0.2">
      <c r="E562" s="154"/>
    </row>
    <row r="563" spans="5:5" ht="15.75" customHeight="1" x14ac:dyDescent="0.2">
      <c r="E563" s="154"/>
    </row>
    <row r="564" spans="5:5" ht="15.75" customHeight="1" x14ac:dyDescent="0.2">
      <c r="E564" s="154"/>
    </row>
    <row r="565" spans="5:5" ht="15.75" customHeight="1" x14ac:dyDescent="0.2">
      <c r="E565" s="154"/>
    </row>
    <row r="566" spans="5:5" ht="15.75" customHeight="1" x14ac:dyDescent="0.2">
      <c r="E566" s="154"/>
    </row>
    <row r="567" spans="5:5" ht="15.75" customHeight="1" x14ac:dyDescent="0.2">
      <c r="E567" s="154"/>
    </row>
    <row r="568" spans="5:5" ht="15.75" customHeight="1" x14ac:dyDescent="0.2">
      <c r="E568" s="154"/>
    </row>
    <row r="569" spans="5:5" ht="15.75" customHeight="1" x14ac:dyDescent="0.2">
      <c r="E569" s="154"/>
    </row>
    <row r="570" spans="5:5" ht="15.75" customHeight="1" x14ac:dyDescent="0.2">
      <c r="E570" s="154"/>
    </row>
    <row r="571" spans="5:5" ht="15.75" customHeight="1" x14ac:dyDescent="0.2">
      <c r="E571" s="154"/>
    </row>
    <row r="572" spans="5:5" ht="15.75" customHeight="1" x14ac:dyDescent="0.2">
      <c r="E572" s="154"/>
    </row>
    <row r="573" spans="5:5" ht="15.75" customHeight="1" x14ac:dyDescent="0.2">
      <c r="E573" s="154"/>
    </row>
    <row r="574" spans="5:5" ht="15.75" customHeight="1" x14ac:dyDescent="0.2">
      <c r="E574" s="154"/>
    </row>
    <row r="575" spans="5:5" ht="15.75" customHeight="1" x14ac:dyDescent="0.2">
      <c r="E575" s="154"/>
    </row>
    <row r="576" spans="5:5" ht="15.75" customHeight="1" x14ac:dyDescent="0.2">
      <c r="E576" s="154"/>
    </row>
    <row r="577" spans="5:5" ht="15.75" customHeight="1" x14ac:dyDescent="0.2">
      <c r="E577" s="154"/>
    </row>
    <row r="578" spans="5:5" ht="15.75" customHeight="1" x14ac:dyDescent="0.2">
      <c r="E578" s="154"/>
    </row>
    <row r="579" spans="5:5" ht="15.75" customHeight="1" x14ac:dyDescent="0.2">
      <c r="E579" s="154"/>
    </row>
    <row r="580" spans="5:5" ht="15.75" customHeight="1" x14ac:dyDescent="0.2">
      <c r="E580" s="154"/>
    </row>
    <row r="581" spans="5:5" ht="15.75" customHeight="1" x14ac:dyDescent="0.2">
      <c r="E581" s="154"/>
    </row>
    <row r="582" spans="5:5" ht="15.75" customHeight="1" x14ac:dyDescent="0.2">
      <c r="E582" s="154"/>
    </row>
    <row r="583" spans="5:5" ht="15.75" customHeight="1" x14ac:dyDescent="0.2">
      <c r="E583" s="154"/>
    </row>
    <row r="584" spans="5:5" ht="15.75" customHeight="1" x14ac:dyDescent="0.2">
      <c r="E584" s="154"/>
    </row>
    <row r="585" spans="5:5" ht="15.75" customHeight="1" x14ac:dyDescent="0.2">
      <c r="E585" s="154"/>
    </row>
    <row r="586" spans="5:5" ht="15.75" customHeight="1" x14ac:dyDescent="0.2">
      <c r="E586" s="154"/>
    </row>
    <row r="587" spans="5:5" ht="15.75" customHeight="1" x14ac:dyDescent="0.2">
      <c r="E587" s="154"/>
    </row>
    <row r="588" spans="5:5" ht="15.75" customHeight="1" x14ac:dyDescent="0.2">
      <c r="E588" s="154"/>
    </row>
    <row r="589" spans="5:5" ht="15.75" customHeight="1" x14ac:dyDescent="0.2">
      <c r="E589" s="154"/>
    </row>
    <row r="590" spans="5:5" ht="15.75" customHeight="1" x14ac:dyDescent="0.2">
      <c r="E590" s="154"/>
    </row>
    <row r="591" spans="5:5" ht="15.75" customHeight="1" x14ac:dyDescent="0.2">
      <c r="E591" s="154"/>
    </row>
    <row r="592" spans="5:5" ht="15.75" customHeight="1" x14ac:dyDescent="0.2">
      <c r="E592" s="154"/>
    </row>
    <row r="593" spans="5:5" ht="15.75" customHeight="1" x14ac:dyDescent="0.2">
      <c r="E593" s="154"/>
    </row>
    <row r="594" spans="5:5" ht="15.75" customHeight="1" x14ac:dyDescent="0.2">
      <c r="E594" s="154"/>
    </row>
    <row r="595" spans="5:5" ht="15.75" customHeight="1" x14ac:dyDescent="0.2">
      <c r="E595" s="154"/>
    </row>
    <row r="596" spans="5:5" ht="15.75" customHeight="1" x14ac:dyDescent="0.2">
      <c r="E596" s="154"/>
    </row>
    <row r="597" spans="5:5" ht="15.75" customHeight="1" x14ac:dyDescent="0.2">
      <c r="E597" s="154"/>
    </row>
    <row r="598" spans="5:5" ht="15.75" customHeight="1" x14ac:dyDescent="0.2">
      <c r="E598" s="154"/>
    </row>
    <row r="599" spans="5:5" ht="15.75" customHeight="1" x14ac:dyDescent="0.2">
      <c r="E599" s="154"/>
    </row>
    <row r="600" spans="5:5" ht="15.75" customHeight="1" x14ac:dyDescent="0.2">
      <c r="E600" s="154"/>
    </row>
    <row r="601" spans="5:5" ht="15.75" customHeight="1" x14ac:dyDescent="0.2">
      <c r="E601" s="154"/>
    </row>
    <row r="602" spans="5:5" ht="15.75" customHeight="1" x14ac:dyDescent="0.2">
      <c r="E602" s="154"/>
    </row>
    <row r="603" spans="5:5" ht="15.75" customHeight="1" x14ac:dyDescent="0.2">
      <c r="E603" s="154"/>
    </row>
    <row r="604" spans="5:5" ht="15.75" customHeight="1" x14ac:dyDescent="0.2">
      <c r="E604" s="154"/>
    </row>
    <row r="605" spans="5:5" ht="15.75" customHeight="1" x14ac:dyDescent="0.2">
      <c r="E605" s="154"/>
    </row>
    <row r="606" spans="5:5" ht="15.75" customHeight="1" x14ac:dyDescent="0.2">
      <c r="E606" s="154"/>
    </row>
    <row r="607" spans="5:5" ht="15.75" customHeight="1" x14ac:dyDescent="0.2">
      <c r="E607" s="154"/>
    </row>
    <row r="608" spans="5:5" ht="15.75" customHeight="1" x14ac:dyDescent="0.2">
      <c r="E608" s="154"/>
    </row>
    <row r="609" spans="5:5" ht="15.75" customHeight="1" x14ac:dyDescent="0.2">
      <c r="E609" s="154"/>
    </row>
    <row r="610" spans="5:5" ht="15.75" customHeight="1" x14ac:dyDescent="0.2">
      <c r="E610" s="154"/>
    </row>
    <row r="611" spans="5:5" ht="15.75" customHeight="1" x14ac:dyDescent="0.2">
      <c r="E611" s="154"/>
    </row>
    <row r="612" spans="5:5" ht="15.75" customHeight="1" x14ac:dyDescent="0.2">
      <c r="E612" s="154"/>
    </row>
    <row r="613" spans="5:5" ht="15.75" customHeight="1" x14ac:dyDescent="0.2">
      <c r="E613" s="154"/>
    </row>
    <row r="614" spans="5:5" ht="15.75" customHeight="1" x14ac:dyDescent="0.2">
      <c r="E614" s="154"/>
    </row>
    <row r="615" spans="5:5" ht="15.75" customHeight="1" x14ac:dyDescent="0.2">
      <c r="E615" s="154"/>
    </row>
    <row r="616" spans="5:5" ht="15.75" customHeight="1" x14ac:dyDescent="0.2">
      <c r="E616" s="154"/>
    </row>
    <row r="617" spans="5:5" ht="15.75" customHeight="1" x14ac:dyDescent="0.2">
      <c r="E617" s="154"/>
    </row>
    <row r="618" spans="5:5" ht="15.75" customHeight="1" x14ac:dyDescent="0.2">
      <c r="E618" s="154"/>
    </row>
    <row r="619" spans="5:5" ht="15.75" customHeight="1" x14ac:dyDescent="0.2">
      <c r="E619" s="154"/>
    </row>
    <row r="620" spans="5:5" ht="15.75" customHeight="1" x14ac:dyDescent="0.2">
      <c r="E620" s="154"/>
    </row>
    <row r="621" spans="5:5" ht="15.75" customHeight="1" x14ac:dyDescent="0.2">
      <c r="E621" s="154"/>
    </row>
    <row r="622" spans="5:5" ht="15.75" customHeight="1" x14ac:dyDescent="0.2">
      <c r="E622" s="154"/>
    </row>
    <row r="623" spans="5:5" ht="15.75" customHeight="1" x14ac:dyDescent="0.2">
      <c r="E623" s="154"/>
    </row>
    <row r="624" spans="5:5" ht="15.75" customHeight="1" x14ac:dyDescent="0.2">
      <c r="E624" s="154"/>
    </row>
    <row r="625" spans="5:5" ht="15.75" customHeight="1" x14ac:dyDescent="0.2">
      <c r="E625" s="154"/>
    </row>
    <row r="626" spans="5:5" ht="15.75" customHeight="1" x14ac:dyDescent="0.2">
      <c r="E626" s="154"/>
    </row>
    <row r="627" spans="5:5" ht="15.75" customHeight="1" x14ac:dyDescent="0.2">
      <c r="E627" s="154"/>
    </row>
    <row r="628" spans="5:5" ht="15.75" customHeight="1" x14ac:dyDescent="0.2">
      <c r="E628" s="154"/>
    </row>
    <row r="629" spans="5:5" ht="15.75" customHeight="1" x14ac:dyDescent="0.2">
      <c r="E629" s="154"/>
    </row>
    <row r="630" spans="5:5" ht="15.75" customHeight="1" x14ac:dyDescent="0.2">
      <c r="E630" s="154"/>
    </row>
    <row r="631" spans="5:5" ht="15.75" customHeight="1" x14ac:dyDescent="0.2">
      <c r="E631" s="154"/>
    </row>
    <row r="632" spans="5:5" ht="15.75" customHeight="1" x14ac:dyDescent="0.2">
      <c r="E632" s="154"/>
    </row>
    <row r="633" spans="5:5" ht="15.75" customHeight="1" x14ac:dyDescent="0.2">
      <c r="E633" s="154"/>
    </row>
    <row r="634" spans="5:5" ht="15.75" customHeight="1" x14ac:dyDescent="0.2">
      <c r="E634" s="154"/>
    </row>
    <row r="635" spans="5:5" ht="15.75" customHeight="1" x14ac:dyDescent="0.2">
      <c r="E635" s="154"/>
    </row>
    <row r="636" spans="5:5" ht="15.75" customHeight="1" x14ac:dyDescent="0.2">
      <c r="E636" s="154"/>
    </row>
    <row r="637" spans="5:5" ht="15.75" customHeight="1" x14ac:dyDescent="0.2">
      <c r="E637" s="154"/>
    </row>
    <row r="638" spans="5:5" ht="15.75" customHeight="1" x14ac:dyDescent="0.2">
      <c r="E638" s="154"/>
    </row>
    <row r="639" spans="5:5" ht="15.75" customHeight="1" x14ac:dyDescent="0.2">
      <c r="E639" s="154"/>
    </row>
    <row r="640" spans="5:5" ht="15.75" customHeight="1" x14ac:dyDescent="0.2">
      <c r="E640" s="154"/>
    </row>
    <row r="641" spans="5:5" ht="15.75" customHeight="1" x14ac:dyDescent="0.2">
      <c r="E641" s="154"/>
    </row>
    <row r="642" spans="5:5" ht="15.75" customHeight="1" x14ac:dyDescent="0.2">
      <c r="E642" s="154"/>
    </row>
    <row r="643" spans="5:5" ht="15.75" customHeight="1" x14ac:dyDescent="0.2">
      <c r="E643" s="154"/>
    </row>
    <row r="644" spans="5:5" ht="15.75" customHeight="1" x14ac:dyDescent="0.2">
      <c r="E644" s="154"/>
    </row>
    <row r="645" spans="5:5" ht="15.75" customHeight="1" x14ac:dyDescent="0.2">
      <c r="E645" s="154"/>
    </row>
    <row r="646" spans="5:5" ht="15.75" customHeight="1" x14ac:dyDescent="0.2">
      <c r="E646" s="154"/>
    </row>
    <row r="647" spans="5:5" ht="15.75" customHeight="1" x14ac:dyDescent="0.2">
      <c r="E647" s="154"/>
    </row>
    <row r="648" spans="5:5" ht="15.75" customHeight="1" x14ac:dyDescent="0.2">
      <c r="E648" s="154"/>
    </row>
    <row r="649" spans="5:5" ht="15.75" customHeight="1" x14ac:dyDescent="0.2">
      <c r="E649" s="154"/>
    </row>
    <row r="650" spans="5:5" ht="15.75" customHeight="1" x14ac:dyDescent="0.2">
      <c r="E650" s="154"/>
    </row>
    <row r="651" spans="5:5" ht="15.75" customHeight="1" x14ac:dyDescent="0.2">
      <c r="E651" s="154"/>
    </row>
    <row r="652" spans="5:5" ht="15.75" customHeight="1" x14ac:dyDescent="0.2">
      <c r="E652" s="154"/>
    </row>
    <row r="653" spans="5:5" ht="15.75" customHeight="1" x14ac:dyDescent="0.2">
      <c r="E653" s="154"/>
    </row>
    <row r="654" spans="5:5" ht="15.75" customHeight="1" x14ac:dyDescent="0.2">
      <c r="E654" s="154"/>
    </row>
    <row r="655" spans="5:5" ht="15.75" customHeight="1" x14ac:dyDescent="0.2">
      <c r="E655" s="154"/>
    </row>
    <row r="656" spans="5:5" ht="15.75" customHeight="1" x14ac:dyDescent="0.2">
      <c r="E656" s="154"/>
    </row>
    <row r="657" spans="5:5" ht="15.75" customHeight="1" x14ac:dyDescent="0.2">
      <c r="E657" s="154"/>
    </row>
    <row r="658" spans="5:5" ht="15.75" customHeight="1" x14ac:dyDescent="0.2">
      <c r="E658" s="154"/>
    </row>
    <row r="659" spans="5:5" ht="15.75" customHeight="1" x14ac:dyDescent="0.2">
      <c r="E659" s="154"/>
    </row>
    <row r="660" spans="5:5" ht="15.75" customHeight="1" x14ac:dyDescent="0.2">
      <c r="E660" s="154"/>
    </row>
    <row r="661" spans="5:5" ht="15.75" customHeight="1" x14ac:dyDescent="0.2">
      <c r="E661" s="154"/>
    </row>
    <row r="662" spans="5:5" ht="15.75" customHeight="1" x14ac:dyDescent="0.2">
      <c r="E662" s="154"/>
    </row>
    <row r="663" spans="5:5" ht="15.75" customHeight="1" x14ac:dyDescent="0.2">
      <c r="E663" s="154"/>
    </row>
    <row r="664" spans="5:5" ht="15.75" customHeight="1" x14ac:dyDescent="0.2">
      <c r="E664" s="154"/>
    </row>
    <row r="665" spans="5:5" ht="15.75" customHeight="1" x14ac:dyDescent="0.2">
      <c r="E665" s="154"/>
    </row>
    <row r="666" spans="5:5" ht="15.75" customHeight="1" x14ac:dyDescent="0.2">
      <c r="E666" s="154"/>
    </row>
    <row r="667" spans="5:5" ht="15.75" customHeight="1" x14ac:dyDescent="0.2">
      <c r="E667" s="154"/>
    </row>
    <row r="668" spans="5:5" ht="15.75" customHeight="1" x14ac:dyDescent="0.2">
      <c r="E668" s="154"/>
    </row>
    <row r="669" spans="5:5" ht="15.75" customHeight="1" x14ac:dyDescent="0.2">
      <c r="E669" s="154"/>
    </row>
    <row r="670" spans="5:5" ht="15.75" customHeight="1" x14ac:dyDescent="0.2">
      <c r="E670" s="154"/>
    </row>
    <row r="671" spans="5:5" ht="15.75" customHeight="1" x14ac:dyDescent="0.2">
      <c r="E671" s="154"/>
    </row>
    <row r="672" spans="5:5" ht="15.75" customHeight="1" x14ac:dyDescent="0.2">
      <c r="E672" s="154"/>
    </row>
    <row r="673" spans="5:5" ht="15.75" customHeight="1" x14ac:dyDescent="0.2">
      <c r="E673" s="154"/>
    </row>
    <row r="674" spans="5:5" ht="15.75" customHeight="1" x14ac:dyDescent="0.2">
      <c r="E674" s="154"/>
    </row>
    <row r="675" spans="5:5" ht="15.75" customHeight="1" x14ac:dyDescent="0.2">
      <c r="E675" s="154"/>
    </row>
    <row r="676" spans="5:5" ht="15.75" customHeight="1" x14ac:dyDescent="0.2">
      <c r="E676" s="154"/>
    </row>
    <row r="677" spans="5:5" ht="15.75" customHeight="1" x14ac:dyDescent="0.2">
      <c r="E677" s="154"/>
    </row>
    <row r="678" spans="5:5" ht="15.75" customHeight="1" x14ac:dyDescent="0.2">
      <c r="E678" s="154"/>
    </row>
    <row r="679" spans="5:5" ht="15.75" customHeight="1" x14ac:dyDescent="0.2">
      <c r="E679" s="154"/>
    </row>
    <row r="680" spans="5:5" ht="15.75" customHeight="1" x14ac:dyDescent="0.2">
      <c r="E680" s="154"/>
    </row>
    <row r="681" spans="5:5" ht="15.75" customHeight="1" x14ac:dyDescent="0.2">
      <c r="E681" s="154"/>
    </row>
    <row r="682" spans="5:5" ht="15.75" customHeight="1" x14ac:dyDescent="0.2">
      <c r="E682" s="154"/>
    </row>
    <row r="683" spans="5:5" ht="15.75" customHeight="1" x14ac:dyDescent="0.2">
      <c r="E683" s="154"/>
    </row>
    <row r="684" spans="5:5" ht="15.75" customHeight="1" x14ac:dyDescent="0.2">
      <c r="E684" s="154"/>
    </row>
    <row r="685" spans="5:5" ht="15.75" customHeight="1" x14ac:dyDescent="0.2">
      <c r="E685" s="154"/>
    </row>
    <row r="686" spans="5:5" ht="15.75" customHeight="1" x14ac:dyDescent="0.2">
      <c r="E686" s="154"/>
    </row>
    <row r="687" spans="5:5" ht="15.75" customHeight="1" x14ac:dyDescent="0.2">
      <c r="E687" s="154"/>
    </row>
    <row r="688" spans="5:5" ht="15.75" customHeight="1" x14ac:dyDescent="0.2">
      <c r="E688" s="154"/>
    </row>
    <row r="689" spans="5:5" ht="15.75" customHeight="1" x14ac:dyDescent="0.2">
      <c r="E689" s="154"/>
    </row>
    <row r="690" spans="5:5" ht="15.75" customHeight="1" x14ac:dyDescent="0.2">
      <c r="E690" s="154"/>
    </row>
    <row r="691" spans="5:5" ht="15.75" customHeight="1" x14ac:dyDescent="0.2">
      <c r="E691" s="154"/>
    </row>
    <row r="692" spans="5:5" ht="15.75" customHeight="1" x14ac:dyDescent="0.2">
      <c r="E692" s="154"/>
    </row>
    <row r="693" spans="5:5" ht="15.75" customHeight="1" x14ac:dyDescent="0.2">
      <c r="E693" s="154"/>
    </row>
    <row r="694" spans="5:5" ht="15.75" customHeight="1" x14ac:dyDescent="0.2">
      <c r="E694" s="154"/>
    </row>
    <row r="695" spans="5:5" ht="15.75" customHeight="1" x14ac:dyDescent="0.2">
      <c r="E695" s="154"/>
    </row>
    <row r="696" spans="5:5" ht="15.75" customHeight="1" x14ac:dyDescent="0.2">
      <c r="E696" s="154"/>
    </row>
    <row r="697" spans="5:5" ht="15.75" customHeight="1" x14ac:dyDescent="0.2">
      <c r="E697" s="154"/>
    </row>
    <row r="698" spans="5:5" ht="15.75" customHeight="1" x14ac:dyDescent="0.2">
      <c r="E698" s="154"/>
    </row>
    <row r="699" spans="5:5" ht="15.75" customHeight="1" x14ac:dyDescent="0.2">
      <c r="E699" s="154"/>
    </row>
    <row r="700" spans="5:5" ht="15.75" customHeight="1" x14ac:dyDescent="0.2">
      <c r="E700" s="154"/>
    </row>
    <row r="701" spans="5:5" ht="15.75" customHeight="1" x14ac:dyDescent="0.2">
      <c r="E701" s="154"/>
    </row>
    <row r="702" spans="5:5" ht="15.75" customHeight="1" x14ac:dyDescent="0.2">
      <c r="E702" s="154"/>
    </row>
    <row r="703" spans="5:5" ht="15.75" customHeight="1" x14ac:dyDescent="0.2">
      <c r="E703" s="154"/>
    </row>
    <row r="704" spans="5:5" ht="15.75" customHeight="1" x14ac:dyDescent="0.2">
      <c r="E704" s="154"/>
    </row>
    <row r="705" spans="5:5" ht="15.75" customHeight="1" x14ac:dyDescent="0.2">
      <c r="E705" s="154"/>
    </row>
    <row r="706" spans="5:5" ht="15.75" customHeight="1" x14ac:dyDescent="0.2">
      <c r="E706" s="154"/>
    </row>
    <row r="707" spans="5:5" ht="15.75" customHeight="1" x14ac:dyDescent="0.2">
      <c r="E707" s="154"/>
    </row>
    <row r="708" spans="5:5" ht="15.75" customHeight="1" x14ac:dyDescent="0.2">
      <c r="E708" s="154"/>
    </row>
    <row r="709" spans="5:5" ht="15.75" customHeight="1" x14ac:dyDescent="0.2">
      <c r="E709" s="154"/>
    </row>
    <row r="710" spans="5:5" ht="15.75" customHeight="1" x14ac:dyDescent="0.2">
      <c r="E710" s="154"/>
    </row>
    <row r="711" spans="5:5" ht="15.75" customHeight="1" x14ac:dyDescent="0.2">
      <c r="E711" s="154"/>
    </row>
    <row r="712" spans="5:5" ht="15.75" customHeight="1" x14ac:dyDescent="0.2">
      <c r="E712" s="154"/>
    </row>
    <row r="713" spans="5:5" ht="15.75" customHeight="1" x14ac:dyDescent="0.2">
      <c r="E713" s="154"/>
    </row>
    <row r="714" spans="5:5" ht="15.75" customHeight="1" x14ac:dyDescent="0.2">
      <c r="E714" s="154"/>
    </row>
    <row r="715" spans="5:5" ht="15.75" customHeight="1" x14ac:dyDescent="0.2">
      <c r="E715" s="154"/>
    </row>
    <row r="716" spans="5:5" ht="15.75" customHeight="1" x14ac:dyDescent="0.2">
      <c r="E716" s="154"/>
    </row>
    <row r="717" spans="5:5" ht="15.75" customHeight="1" x14ac:dyDescent="0.2">
      <c r="E717" s="154"/>
    </row>
    <row r="718" spans="5:5" ht="15.75" customHeight="1" x14ac:dyDescent="0.2">
      <c r="E718" s="154"/>
    </row>
    <row r="719" spans="5:5" ht="15.75" customHeight="1" x14ac:dyDescent="0.2">
      <c r="E719" s="154"/>
    </row>
    <row r="720" spans="5:5" ht="15.75" customHeight="1" x14ac:dyDescent="0.2">
      <c r="E720" s="154"/>
    </row>
    <row r="721" spans="5:5" ht="15.75" customHeight="1" x14ac:dyDescent="0.2">
      <c r="E721" s="154"/>
    </row>
    <row r="722" spans="5:5" ht="15.75" customHeight="1" x14ac:dyDescent="0.2">
      <c r="E722" s="154"/>
    </row>
    <row r="723" spans="5:5" ht="15.75" customHeight="1" x14ac:dyDescent="0.2">
      <c r="E723" s="154"/>
    </row>
    <row r="724" spans="5:5" ht="15.75" customHeight="1" x14ac:dyDescent="0.2">
      <c r="E724" s="154"/>
    </row>
    <row r="725" spans="5:5" ht="15.75" customHeight="1" x14ac:dyDescent="0.2">
      <c r="E725" s="154"/>
    </row>
    <row r="726" spans="5:5" ht="15.75" customHeight="1" x14ac:dyDescent="0.2">
      <c r="E726" s="154"/>
    </row>
    <row r="727" spans="5:5" ht="15.75" customHeight="1" x14ac:dyDescent="0.2">
      <c r="E727" s="154"/>
    </row>
    <row r="728" spans="5:5" ht="15.75" customHeight="1" x14ac:dyDescent="0.2">
      <c r="E728" s="154"/>
    </row>
    <row r="729" spans="5:5" ht="15.75" customHeight="1" x14ac:dyDescent="0.2">
      <c r="E729" s="154"/>
    </row>
    <row r="730" spans="5:5" ht="15.75" customHeight="1" x14ac:dyDescent="0.2">
      <c r="E730" s="154"/>
    </row>
    <row r="731" spans="5:5" ht="15.75" customHeight="1" x14ac:dyDescent="0.2">
      <c r="E731" s="154"/>
    </row>
    <row r="732" spans="5:5" ht="15.75" customHeight="1" x14ac:dyDescent="0.2">
      <c r="E732" s="154"/>
    </row>
    <row r="733" spans="5:5" ht="15.75" customHeight="1" x14ac:dyDescent="0.2">
      <c r="E733" s="154"/>
    </row>
    <row r="734" spans="5:5" ht="15.75" customHeight="1" x14ac:dyDescent="0.2">
      <c r="E734" s="154"/>
    </row>
    <row r="735" spans="5:5" ht="15.75" customHeight="1" x14ac:dyDescent="0.2">
      <c r="E735" s="154"/>
    </row>
    <row r="736" spans="5:5" ht="15.75" customHeight="1" x14ac:dyDescent="0.2">
      <c r="E736" s="154"/>
    </row>
    <row r="737" spans="5:5" ht="15.75" customHeight="1" x14ac:dyDescent="0.2">
      <c r="E737" s="154"/>
    </row>
    <row r="738" spans="5:5" ht="15.75" customHeight="1" x14ac:dyDescent="0.2">
      <c r="E738" s="154"/>
    </row>
    <row r="739" spans="5:5" ht="15.75" customHeight="1" x14ac:dyDescent="0.2">
      <c r="E739" s="154"/>
    </row>
    <row r="740" spans="5:5" ht="15.75" customHeight="1" x14ac:dyDescent="0.2">
      <c r="E740" s="154"/>
    </row>
    <row r="741" spans="5:5" ht="15.75" customHeight="1" x14ac:dyDescent="0.2">
      <c r="E741" s="154"/>
    </row>
    <row r="742" spans="5:5" ht="15.75" customHeight="1" x14ac:dyDescent="0.2">
      <c r="E742" s="154"/>
    </row>
    <row r="743" spans="5:5" ht="15.75" customHeight="1" x14ac:dyDescent="0.2">
      <c r="E743" s="154"/>
    </row>
    <row r="744" spans="5:5" ht="15.75" customHeight="1" x14ac:dyDescent="0.2">
      <c r="E744" s="154"/>
    </row>
    <row r="745" spans="5:5" ht="15.75" customHeight="1" x14ac:dyDescent="0.2">
      <c r="E745" s="154"/>
    </row>
    <row r="746" spans="5:5" ht="15.75" customHeight="1" x14ac:dyDescent="0.2">
      <c r="E746" s="154"/>
    </row>
    <row r="747" spans="5:5" ht="15.75" customHeight="1" x14ac:dyDescent="0.2">
      <c r="E747" s="154"/>
    </row>
    <row r="748" spans="5:5" ht="15.75" customHeight="1" x14ac:dyDescent="0.2">
      <c r="E748" s="154"/>
    </row>
    <row r="749" spans="5:5" ht="15.75" customHeight="1" x14ac:dyDescent="0.2">
      <c r="E749" s="154"/>
    </row>
    <row r="750" spans="5:5" ht="15.75" customHeight="1" x14ac:dyDescent="0.2">
      <c r="E750" s="154"/>
    </row>
    <row r="751" spans="5:5" ht="15.75" customHeight="1" x14ac:dyDescent="0.2">
      <c r="E751" s="154"/>
    </row>
    <row r="752" spans="5:5" ht="15.75" customHeight="1" x14ac:dyDescent="0.2">
      <c r="E752" s="154"/>
    </row>
    <row r="753" spans="5:5" ht="15.75" customHeight="1" x14ac:dyDescent="0.2">
      <c r="E753" s="154"/>
    </row>
    <row r="754" spans="5:5" ht="15.75" customHeight="1" x14ac:dyDescent="0.2">
      <c r="E754" s="154"/>
    </row>
    <row r="755" spans="5:5" ht="15.75" customHeight="1" x14ac:dyDescent="0.2">
      <c r="E755" s="154"/>
    </row>
    <row r="756" spans="5:5" ht="15.75" customHeight="1" x14ac:dyDescent="0.2">
      <c r="E756" s="154"/>
    </row>
    <row r="757" spans="5:5" ht="15.75" customHeight="1" x14ac:dyDescent="0.2">
      <c r="E757" s="154"/>
    </row>
    <row r="758" spans="5:5" ht="15.75" customHeight="1" x14ac:dyDescent="0.2">
      <c r="E758" s="154"/>
    </row>
    <row r="759" spans="5:5" ht="15.75" customHeight="1" x14ac:dyDescent="0.2">
      <c r="E759" s="154"/>
    </row>
    <row r="760" spans="5:5" ht="15.75" customHeight="1" x14ac:dyDescent="0.2">
      <c r="E760" s="154"/>
    </row>
    <row r="761" spans="5:5" ht="15.75" customHeight="1" x14ac:dyDescent="0.2">
      <c r="E761" s="154"/>
    </row>
    <row r="762" spans="5:5" ht="15.75" customHeight="1" x14ac:dyDescent="0.2">
      <c r="E762" s="154"/>
    </row>
    <row r="763" spans="5:5" ht="15.75" customHeight="1" x14ac:dyDescent="0.2">
      <c r="E763" s="154"/>
    </row>
    <row r="764" spans="5:5" ht="15.75" customHeight="1" x14ac:dyDescent="0.2">
      <c r="E764" s="154"/>
    </row>
    <row r="765" spans="5:5" ht="15.75" customHeight="1" x14ac:dyDescent="0.2">
      <c r="E765" s="154"/>
    </row>
    <row r="766" spans="5:5" ht="15.75" customHeight="1" x14ac:dyDescent="0.2">
      <c r="E766" s="154"/>
    </row>
    <row r="767" spans="5:5" ht="15.75" customHeight="1" x14ac:dyDescent="0.2">
      <c r="E767" s="154"/>
    </row>
    <row r="768" spans="5:5" ht="15.75" customHeight="1" x14ac:dyDescent="0.2">
      <c r="E768" s="154"/>
    </row>
    <row r="769" spans="5:5" ht="15.75" customHeight="1" x14ac:dyDescent="0.2">
      <c r="E769" s="154"/>
    </row>
    <row r="770" spans="5:5" ht="15.75" customHeight="1" x14ac:dyDescent="0.2">
      <c r="E770" s="154"/>
    </row>
    <row r="771" spans="5:5" ht="15.75" customHeight="1" x14ac:dyDescent="0.2">
      <c r="E771" s="154"/>
    </row>
    <row r="772" spans="5:5" ht="15.75" customHeight="1" x14ac:dyDescent="0.2">
      <c r="E772" s="154"/>
    </row>
    <row r="773" spans="5:5" ht="15.75" customHeight="1" x14ac:dyDescent="0.2">
      <c r="E773" s="154"/>
    </row>
    <row r="774" spans="5:5" ht="15.75" customHeight="1" x14ac:dyDescent="0.2">
      <c r="E774" s="154"/>
    </row>
    <row r="775" spans="5:5" ht="15.75" customHeight="1" x14ac:dyDescent="0.2">
      <c r="E775" s="154"/>
    </row>
    <row r="776" spans="5:5" ht="15.75" customHeight="1" x14ac:dyDescent="0.2">
      <c r="E776" s="154"/>
    </row>
    <row r="777" spans="5:5" ht="15.75" customHeight="1" x14ac:dyDescent="0.2">
      <c r="E777" s="154"/>
    </row>
    <row r="778" spans="5:5" ht="15.75" customHeight="1" x14ac:dyDescent="0.2">
      <c r="E778" s="154"/>
    </row>
    <row r="779" spans="5:5" ht="15.75" customHeight="1" x14ac:dyDescent="0.2">
      <c r="E779" s="154"/>
    </row>
    <row r="780" spans="5:5" ht="15.75" customHeight="1" x14ac:dyDescent="0.2">
      <c r="E780" s="154"/>
    </row>
    <row r="781" spans="5:5" ht="15.75" customHeight="1" x14ac:dyDescent="0.2">
      <c r="E781" s="154"/>
    </row>
    <row r="782" spans="5:5" ht="15.75" customHeight="1" x14ac:dyDescent="0.2">
      <c r="E782" s="154"/>
    </row>
    <row r="783" spans="5:5" ht="15.75" customHeight="1" x14ac:dyDescent="0.2">
      <c r="E783" s="154"/>
    </row>
    <row r="784" spans="5:5" ht="15.75" customHeight="1" x14ac:dyDescent="0.2">
      <c r="E784" s="154"/>
    </row>
    <row r="785" spans="5:5" ht="15.75" customHeight="1" x14ac:dyDescent="0.2">
      <c r="E785" s="154"/>
    </row>
    <row r="786" spans="5:5" ht="15.75" customHeight="1" x14ac:dyDescent="0.2">
      <c r="E786" s="154"/>
    </row>
    <row r="787" spans="5:5" ht="15.75" customHeight="1" x14ac:dyDescent="0.2">
      <c r="E787" s="154"/>
    </row>
    <row r="788" spans="5:5" ht="15.75" customHeight="1" x14ac:dyDescent="0.2">
      <c r="E788" s="154"/>
    </row>
    <row r="789" spans="5:5" ht="15.75" customHeight="1" x14ac:dyDescent="0.2">
      <c r="E789" s="154"/>
    </row>
    <row r="790" spans="5:5" ht="15.75" customHeight="1" x14ac:dyDescent="0.2">
      <c r="E790" s="154"/>
    </row>
    <row r="791" spans="5:5" ht="15.75" customHeight="1" x14ac:dyDescent="0.2">
      <c r="E791" s="154"/>
    </row>
    <row r="792" spans="5:5" ht="15.75" customHeight="1" x14ac:dyDescent="0.2">
      <c r="E792" s="154"/>
    </row>
    <row r="793" spans="5:5" ht="15.75" customHeight="1" x14ac:dyDescent="0.2">
      <c r="E793" s="154"/>
    </row>
    <row r="794" spans="5:5" ht="15.75" customHeight="1" x14ac:dyDescent="0.2">
      <c r="E794" s="154"/>
    </row>
    <row r="795" spans="5:5" ht="15.75" customHeight="1" x14ac:dyDescent="0.2">
      <c r="E795" s="154"/>
    </row>
    <row r="796" spans="5:5" ht="15.75" customHeight="1" x14ac:dyDescent="0.2">
      <c r="E796" s="154"/>
    </row>
    <row r="797" spans="5:5" ht="15.75" customHeight="1" x14ac:dyDescent="0.2">
      <c r="E797" s="154"/>
    </row>
    <row r="798" spans="5:5" ht="15.75" customHeight="1" x14ac:dyDescent="0.2">
      <c r="E798" s="154"/>
    </row>
    <row r="799" spans="5:5" ht="15.75" customHeight="1" x14ac:dyDescent="0.2">
      <c r="E799" s="154"/>
    </row>
    <row r="800" spans="5:5" ht="15.75" customHeight="1" x14ac:dyDescent="0.2">
      <c r="E800" s="154"/>
    </row>
    <row r="801" spans="5:5" ht="15.75" customHeight="1" x14ac:dyDescent="0.2">
      <c r="E801" s="154"/>
    </row>
    <row r="802" spans="5:5" ht="15.75" customHeight="1" x14ac:dyDescent="0.2">
      <c r="E802" s="154"/>
    </row>
    <row r="803" spans="5:5" ht="15.75" customHeight="1" x14ac:dyDescent="0.2">
      <c r="E803" s="154"/>
    </row>
    <row r="804" spans="5:5" ht="15.75" customHeight="1" x14ac:dyDescent="0.2">
      <c r="E804" s="154"/>
    </row>
    <row r="805" spans="5:5" ht="15.75" customHeight="1" x14ac:dyDescent="0.2">
      <c r="E805" s="154"/>
    </row>
    <row r="806" spans="5:5" ht="15.75" customHeight="1" x14ac:dyDescent="0.2">
      <c r="E806" s="154"/>
    </row>
    <row r="807" spans="5:5" ht="15.75" customHeight="1" x14ac:dyDescent="0.2">
      <c r="E807" s="154"/>
    </row>
    <row r="808" spans="5:5" ht="15.75" customHeight="1" x14ac:dyDescent="0.2">
      <c r="E808" s="154"/>
    </row>
    <row r="809" spans="5:5" ht="15.75" customHeight="1" x14ac:dyDescent="0.2">
      <c r="E809" s="154"/>
    </row>
    <row r="810" spans="5:5" ht="15.75" customHeight="1" x14ac:dyDescent="0.2">
      <c r="E810" s="154"/>
    </row>
    <row r="811" spans="5:5" ht="15.75" customHeight="1" x14ac:dyDescent="0.2">
      <c r="E811" s="154"/>
    </row>
    <row r="812" spans="5:5" ht="15.75" customHeight="1" x14ac:dyDescent="0.2">
      <c r="E812" s="154"/>
    </row>
    <row r="813" spans="5:5" ht="15.75" customHeight="1" x14ac:dyDescent="0.2">
      <c r="E813" s="154"/>
    </row>
    <row r="814" spans="5:5" ht="15.75" customHeight="1" x14ac:dyDescent="0.2">
      <c r="E814" s="154"/>
    </row>
    <row r="815" spans="5:5" ht="15.75" customHeight="1" x14ac:dyDescent="0.2">
      <c r="E815" s="154"/>
    </row>
    <row r="816" spans="5:5" ht="15.75" customHeight="1" x14ac:dyDescent="0.2">
      <c r="E816" s="154"/>
    </row>
    <row r="817" spans="5:5" ht="15.75" customHeight="1" x14ac:dyDescent="0.2">
      <c r="E817" s="154"/>
    </row>
    <row r="818" spans="5:5" ht="15.75" customHeight="1" x14ac:dyDescent="0.2">
      <c r="E818" s="154"/>
    </row>
    <row r="819" spans="5:5" ht="15.75" customHeight="1" x14ac:dyDescent="0.2">
      <c r="E819" s="154"/>
    </row>
    <row r="820" spans="5:5" ht="15.75" customHeight="1" x14ac:dyDescent="0.2">
      <c r="E820" s="154"/>
    </row>
    <row r="821" spans="5:5" ht="15.75" customHeight="1" x14ac:dyDescent="0.2">
      <c r="E821" s="154"/>
    </row>
    <row r="822" spans="5:5" ht="15.75" customHeight="1" x14ac:dyDescent="0.2">
      <c r="E822" s="154"/>
    </row>
    <row r="823" spans="5:5" ht="15.75" customHeight="1" x14ac:dyDescent="0.2">
      <c r="E823" s="154"/>
    </row>
    <row r="824" spans="5:5" ht="15.75" customHeight="1" x14ac:dyDescent="0.2">
      <c r="E824" s="154"/>
    </row>
    <row r="825" spans="5:5" ht="15.75" customHeight="1" x14ac:dyDescent="0.2">
      <c r="E825" s="154"/>
    </row>
    <row r="826" spans="5:5" ht="15.75" customHeight="1" x14ac:dyDescent="0.2">
      <c r="E826" s="154"/>
    </row>
    <row r="827" spans="5:5" ht="15.75" customHeight="1" x14ac:dyDescent="0.2">
      <c r="E827" s="154"/>
    </row>
    <row r="828" spans="5:5" ht="15.75" customHeight="1" x14ac:dyDescent="0.2">
      <c r="E828" s="154"/>
    </row>
    <row r="829" spans="5:5" ht="15.75" customHeight="1" x14ac:dyDescent="0.2">
      <c r="E829" s="154"/>
    </row>
    <row r="830" spans="5:5" ht="15.75" customHeight="1" x14ac:dyDescent="0.2">
      <c r="E830" s="154"/>
    </row>
    <row r="831" spans="5:5" ht="15.75" customHeight="1" x14ac:dyDescent="0.2">
      <c r="E831" s="154"/>
    </row>
    <row r="832" spans="5:5" ht="15.75" customHeight="1" x14ac:dyDescent="0.2">
      <c r="E832" s="154"/>
    </row>
    <row r="833" spans="5:5" ht="15.75" customHeight="1" x14ac:dyDescent="0.2">
      <c r="E833" s="154"/>
    </row>
    <row r="834" spans="5:5" ht="15.75" customHeight="1" x14ac:dyDescent="0.2">
      <c r="E834" s="154"/>
    </row>
    <row r="835" spans="5:5" ht="15.75" customHeight="1" x14ac:dyDescent="0.2">
      <c r="E835" s="154"/>
    </row>
    <row r="836" spans="5:5" ht="15.75" customHeight="1" x14ac:dyDescent="0.2">
      <c r="E836" s="154"/>
    </row>
    <row r="837" spans="5:5" ht="15.75" customHeight="1" x14ac:dyDescent="0.2">
      <c r="E837" s="154"/>
    </row>
    <row r="838" spans="5:5" ht="15.75" customHeight="1" x14ac:dyDescent="0.2">
      <c r="E838" s="154"/>
    </row>
    <row r="839" spans="5:5" ht="15.75" customHeight="1" x14ac:dyDescent="0.2">
      <c r="E839" s="154"/>
    </row>
    <row r="840" spans="5:5" ht="15.75" customHeight="1" x14ac:dyDescent="0.2">
      <c r="E840" s="154"/>
    </row>
    <row r="841" spans="5:5" ht="15.75" customHeight="1" x14ac:dyDescent="0.2">
      <c r="E841" s="154"/>
    </row>
    <row r="842" spans="5:5" ht="15.75" customHeight="1" x14ac:dyDescent="0.2">
      <c r="E842" s="154"/>
    </row>
    <row r="843" spans="5:5" ht="15.75" customHeight="1" x14ac:dyDescent="0.2">
      <c r="E843" s="154"/>
    </row>
    <row r="844" spans="5:5" ht="15.75" customHeight="1" x14ac:dyDescent="0.2">
      <c r="E844" s="154"/>
    </row>
    <row r="845" spans="5:5" ht="15.75" customHeight="1" x14ac:dyDescent="0.2">
      <c r="E845" s="154"/>
    </row>
    <row r="846" spans="5:5" ht="15.75" customHeight="1" x14ac:dyDescent="0.2">
      <c r="E846" s="154"/>
    </row>
    <row r="847" spans="5:5" ht="15.75" customHeight="1" x14ac:dyDescent="0.2">
      <c r="E847" s="154"/>
    </row>
    <row r="848" spans="5:5" ht="15.75" customHeight="1" x14ac:dyDescent="0.2">
      <c r="E848" s="154"/>
    </row>
    <row r="849" spans="5:5" ht="15.75" customHeight="1" x14ac:dyDescent="0.2">
      <c r="E849" s="154"/>
    </row>
    <row r="850" spans="5:5" ht="15.75" customHeight="1" x14ac:dyDescent="0.2">
      <c r="E850" s="154"/>
    </row>
    <row r="851" spans="5:5" ht="15.75" customHeight="1" x14ac:dyDescent="0.2">
      <c r="E851" s="154"/>
    </row>
    <row r="852" spans="5:5" ht="15.75" customHeight="1" x14ac:dyDescent="0.2">
      <c r="E852" s="154"/>
    </row>
    <row r="853" spans="5:5" ht="15.75" customHeight="1" x14ac:dyDescent="0.2">
      <c r="E853" s="154"/>
    </row>
    <row r="854" spans="5:5" ht="15.75" customHeight="1" x14ac:dyDescent="0.2">
      <c r="E854" s="154"/>
    </row>
    <row r="855" spans="5:5" ht="15.75" customHeight="1" x14ac:dyDescent="0.2">
      <c r="E855" s="154"/>
    </row>
    <row r="856" spans="5:5" ht="15.75" customHeight="1" x14ac:dyDescent="0.2">
      <c r="E856" s="154"/>
    </row>
    <row r="857" spans="5:5" ht="15.75" customHeight="1" x14ac:dyDescent="0.2">
      <c r="E857" s="154"/>
    </row>
    <row r="858" spans="5:5" ht="15.75" customHeight="1" x14ac:dyDescent="0.2">
      <c r="E858" s="154"/>
    </row>
    <row r="859" spans="5:5" ht="15.75" customHeight="1" x14ac:dyDescent="0.2">
      <c r="E859" s="154"/>
    </row>
    <row r="860" spans="5:5" ht="15.75" customHeight="1" x14ac:dyDescent="0.2">
      <c r="E860" s="154"/>
    </row>
    <row r="861" spans="5:5" ht="15.75" customHeight="1" x14ac:dyDescent="0.2">
      <c r="E861" s="154"/>
    </row>
    <row r="862" spans="5:5" ht="15.75" customHeight="1" x14ac:dyDescent="0.2">
      <c r="E862" s="154"/>
    </row>
    <row r="863" spans="5:5" ht="15.75" customHeight="1" x14ac:dyDescent="0.2">
      <c r="E863" s="154"/>
    </row>
    <row r="864" spans="5:5" ht="15.75" customHeight="1" x14ac:dyDescent="0.2">
      <c r="E864" s="154"/>
    </row>
    <row r="865" spans="5:5" ht="15.75" customHeight="1" x14ac:dyDescent="0.2">
      <c r="E865" s="154"/>
    </row>
    <row r="866" spans="5:5" ht="15.75" customHeight="1" x14ac:dyDescent="0.2">
      <c r="E866" s="154"/>
    </row>
    <row r="867" spans="5:5" ht="15.75" customHeight="1" x14ac:dyDescent="0.2">
      <c r="E867" s="154"/>
    </row>
    <row r="868" spans="5:5" ht="15.75" customHeight="1" x14ac:dyDescent="0.2">
      <c r="E868" s="154"/>
    </row>
    <row r="869" spans="5:5" ht="15.75" customHeight="1" x14ac:dyDescent="0.2">
      <c r="E869" s="154"/>
    </row>
    <row r="870" spans="5:5" ht="15.75" customHeight="1" x14ac:dyDescent="0.2">
      <c r="E870" s="154"/>
    </row>
    <row r="871" spans="5:5" ht="15.75" customHeight="1" x14ac:dyDescent="0.2">
      <c r="E871" s="154"/>
    </row>
    <row r="872" spans="5:5" ht="15.75" customHeight="1" x14ac:dyDescent="0.2">
      <c r="E872" s="154"/>
    </row>
    <row r="873" spans="5:5" ht="15.75" customHeight="1" x14ac:dyDescent="0.2">
      <c r="E873" s="154"/>
    </row>
    <row r="874" spans="5:5" ht="15.75" customHeight="1" x14ac:dyDescent="0.2">
      <c r="E874" s="154"/>
    </row>
    <row r="875" spans="5:5" ht="15.75" customHeight="1" x14ac:dyDescent="0.2">
      <c r="E875" s="154"/>
    </row>
    <row r="876" spans="5:5" ht="15.75" customHeight="1" x14ac:dyDescent="0.2">
      <c r="E876" s="154"/>
    </row>
    <row r="877" spans="5:5" ht="15.75" customHeight="1" x14ac:dyDescent="0.2">
      <c r="E877" s="154"/>
    </row>
    <row r="878" spans="5:5" ht="15.75" customHeight="1" x14ac:dyDescent="0.2">
      <c r="E878" s="154"/>
    </row>
    <row r="879" spans="5:5" ht="15.75" customHeight="1" x14ac:dyDescent="0.2">
      <c r="E879" s="154"/>
    </row>
    <row r="880" spans="5:5" ht="15.75" customHeight="1" x14ac:dyDescent="0.2">
      <c r="E880" s="154"/>
    </row>
    <row r="881" spans="5:5" ht="15.75" customHeight="1" x14ac:dyDescent="0.2">
      <c r="E881" s="154"/>
    </row>
    <row r="882" spans="5:5" ht="15.75" customHeight="1" x14ac:dyDescent="0.2">
      <c r="E882" s="154"/>
    </row>
    <row r="883" spans="5:5" ht="15.75" customHeight="1" x14ac:dyDescent="0.2">
      <c r="E883" s="154"/>
    </row>
    <row r="884" spans="5:5" ht="15.75" customHeight="1" x14ac:dyDescent="0.2">
      <c r="E884" s="154"/>
    </row>
    <row r="885" spans="5:5" ht="15.75" customHeight="1" x14ac:dyDescent="0.2">
      <c r="E885" s="154"/>
    </row>
    <row r="886" spans="5:5" ht="15.75" customHeight="1" x14ac:dyDescent="0.2">
      <c r="E886" s="154"/>
    </row>
    <row r="887" spans="5:5" ht="15.75" customHeight="1" x14ac:dyDescent="0.2">
      <c r="E887" s="154"/>
    </row>
    <row r="888" spans="5:5" ht="15.75" customHeight="1" x14ac:dyDescent="0.2">
      <c r="E888" s="154"/>
    </row>
    <row r="889" spans="5:5" ht="15.75" customHeight="1" x14ac:dyDescent="0.2">
      <c r="E889" s="154"/>
    </row>
    <row r="890" spans="5:5" ht="15.75" customHeight="1" x14ac:dyDescent="0.2">
      <c r="E890" s="154"/>
    </row>
    <row r="891" spans="5:5" ht="15.75" customHeight="1" x14ac:dyDescent="0.2">
      <c r="E891" s="154"/>
    </row>
    <row r="892" spans="5:5" ht="15.75" customHeight="1" x14ac:dyDescent="0.2">
      <c r="E892" s="154"/>
    </row>
    <row r="893" spans="5:5" ht="15.75" customHeight="1" x14ac:dyDescent="0.2">
      <c r="E893" s="154"/>
    </row>
    <row r="894" spans="5:5" ht="15.75" customHeight="1" x14ac:dyDescent="0.2">
      <c r="E894" s="154"/>
    </row>
    <row r="895" spans="5:5" ht="15.75" customHeight="1" x14ac:dyDescent="0.2">
      <c r="E895" s="154"/>
    </row>
    <row r="896" spans="5:5" ht="15.75" customHeight="1" x14ac:dyDescent="0.2">
      <c r="E896" s="154"/>
    </row>
    <row r="897" spans="5:5" ht="15.75" customHeight="1" x14ac:dyDescent="0.2">
      <c r="E897" s="154"/>
    </row>
    <row r="898" spans="5:5" ht="15.75" customHeight="1" x14ac:dyDescent="0.2">
      <c r="E898" s="154"/>
    </row>
    <row r="899" spans="5:5" ht="15.75" customHeight="1" x14ac:dyDescent="0.2">
      <c r="E899" s="154"/>
    </row>
    <row r="900" spans="5:5" ht="15.75" customHeight="1" x14ac:dyDescent="0.2">
      <c r="E900" s="154"/>
    </row>
    <row r="901" spans="5:5" ht="15.75" customHeight="1" x14ac:dyDescent="0.2">
      <c r="E901" s="154"/>
    </row>
    <row r="902" spans="5:5" ht="15.75" customHeight="1" x14ac:dyDescent="0.2">
      <c r="E902" s="154"/>
    </row>
    <row r="903" spans="5:5" ht="15.75" customHeight="1" x14ac:dyDescent="0.2">
      <c r="E903" s="154"/>
    </row>
    <row r="904" spans="5:5" ht="15.75" customHeight="1" x14ac:dyDescent="0.2">
      <c r="E904" s="154"/>
    </row>
    <row r="905" spans="5:5" ht="15.75" customHeight="1" x14ac:dyDescent="0.2">
      <c r="E905" s="154"/>
    </row>
    <row r="906" spans="5:5" ht="15.75" customHeight="1" x14ac:dyDescent="0.2">
      <c r="E906" s="154"/>
    </row>
    <row r="907" spans="5:5" ht="15.75" customHeight="1" x14ac:dyDescent="0.2">
      <c r="E907" s="154"/>
    </row>
    <row r="908" spans="5:5" ht="15.75" customHeight="1" x14ac:dyDescent="0.2">
      <c r="E908" s="154"/>
    </row>
    <row r="909" spans="5:5" ht="15.75" customHeight="1" x14ac:dyDescent="0.2">
      <c r="E909" s="154"/>
    </row>
    <row r="910" spans="5:5" ht="15.75" customHeight="1" x14ac:dyDescent="0.2">
      <c r="E910" s="154"/>
    </row>
    <row r="911" spans="5:5" ht="15.75" customHeight="1" x14ac:dyDescent="0.2">
      <c r="E911" s="154"/>
    </row>
    <row r="912" spans="5:5" ht="15.75" customHeight="1" x14ac:dyDescent="0.2">
      <c r="E912" s="154"/>
    </row>
    <row r="913" spans="5:5" ht="15.75" customHeight="1" x14ac:dyDescent="0.2">
      <c r="E913" s="154"/>
    </row>
    <row r="914" spans="5:5" ht="15.75" customHeight="1" x14ac:dyDescent="0.2">
      <c r="E914" s="154"/>
    </row>
    <row r="915" spans="5:5" ht="15.75" customHeight="1" x14ac:dyDescent="0.2">
      <c r="E915" s="154"/>
    </row>
    <row r="916" spans="5:5" ht="15.75" customHeight="1" x14ac:dyDescent="0.2">
      <c r="E916" s="154"/>
    </row>
    <row r="917" spans="5:5" ht="15.75" customHeight="1" x14ac:dyDescent="0.2">
      <c r="E917" s="154"/>
    </row>
    <row r="918" spans="5:5" ht="15.75" customHeight="1" x14ac:dyDescent="0.2">
      <c r="E918" s="154"/>
    </row>
    <row r="919" spans="5:5" ht="15.75" customHeight="1" x14ac:dyDescent="0.2">
      <c r="E919" s="154"/>
    </row>
    <row r="920" spans="5:5" ht="15.75" customHeight="1" x14ac:dyDescent="0.2">
      <c r="E920" s="154"/>
    </row>
    <row r="921" spans="5:5" ht="15.75" customHeight="1" x14ac:dyDescent="0.2">
      <c r="E921" s="154"/>
    </row>
    <row r="922" spans="5:5" ht="15.75" customHeight="1" x14ac:dyDescent="0.2">
      <c r="E922" s="154"/>
    </row>
    <row r="923" spans="5:5" ht="15.75" customHeight="1" x14ac:dyDescent="0.2">
      <c r="E923" s="154"/>
    </row>
    <row r="924" spans="5:5" ht="15.75" customHeight="1" x14ac:dyDescent="0.2">
      <c r="E924" s="154"/>
    </row>
    <row r="925" spans="5:5" ht="15.75" customHeight="1" x14ac:dyDescent="0.2">
      <c r="E925" s="154"/>
    </row>
    <row r="926" spans="5:5" ht="15.75" customHeight="1" x14ac:dyDescent="0.2">
      <c r="E926" s="154"/>
    </row>
    <row r="927" spans="5:5" ht="15.75" customHeight="1" x14ac:dyDescent="0.2">
      <c r="E927" s="154"/>
    </row>
    <row r="928" spans="5:5" ht="15.75" customHeight="1" x14ac:dyDescent="0.2">
      <c r="E928" s="154"/>
    </row>
    <row r="929" spans="5:5" ht="15.75" customHeight="1" x14ac:dyDescent="0.2">
      <c r="E929" s="154"/>
    </row>
    <row r="930" spans="5:5" ht="15.75" customHeight="1" x14ac:dyDescent="0.2">
      <c r="E930" s="154"/>
    </row>
    <row r="931" spans="5:5" ht="15.75" customHeight="1" x14ac:dyDescent="0.2">
      <c r="E931" s="154"/>
    </row>
    <row r="932" spans="5:5" ht="15.75" customHeight="1" x14ac:dyDescent="0.2">
      <c r="E932" s="154"/>
    </row>
    <row r="933" spans="5:5" ht="15.75" customHeight="1" x14ac:dyDescent="0.2">
      <c r="E933" s="154"/>
    </row>
    <row r="934" spans="5:5" ht="15.75" customHeight="1" x14ac:dyDescent="0.2">
      <c r="E934" s="154"/>
    </row>
    <row r="935" spans="5:5" ht="15.75" customHeight="1" x14ac:dyDescent="0.2">
      <c r="E935" s="154"/>
    </row>
    <row r="936" spans="5:5" ht="15.75" customHeight="1" x14ac:dyDescent="0.2">
      <c r="E936" s="154"/>
    </row>
    <row r="937" spans="5:5" ht="15.75" customHeight="1" x14ac:dyDescent="0.2">
      <c r="E937" s="154"/>
    </row>
    <row r="938" spans="5:5" ht="15.75" customHeight="1" x14ac:dyDescent="0.2">
      <c r="E938" s="154"/>
    </row>
    <row r="939" spans="5:5" ht="15.75" customHeight="1" x14ac:dyDescent="0.2">
      <c r="E939" s="154"/>
    </row>
    <row r="940" spans="5:5" ht="15.75" customHeight="1" x14ac:dyDescent="0.2">
      <c r="E940" s="154"/>
    </row>
    <row r="941" spans="5:5" ht="15.75" customHeight="1" x14ac:dyDescent="0.2">
      <c r="E941" s="154"/>
    </row>
    <row r="942" spans="5:5" ht="15.75" customHeight="1" x14ac:dyDescent="0.2">
      <c r="E942" s="154"/>
    </row>
    <row r="943" spans="5:5" ht="15.75" customHeight="1" x14ac:dyDescent="0.2">
      <c r="E943" s="154"/>
    </row>
    <row r="944" spans="5:5" ht="15.75" customHeight="1" x14ac:dyDescent="0.2">
      <c r="E944" s="154"/>
    </row>
    <row r="945" spans="5:5" ht="15.75" customHeight="1" x14ac:dyDescent="0.2">
      <c r="E945" s="154"/>
    </row>
    <row r="946" spans="5:5" ht="15.75" customHeight="1" x14ac:dyDescent="0.2">
      <c r="E946" s="154"/>
    </row>
    <row r="947" spans="5:5" ht="15.75" customHeight="1" x14ac:dyDescent="0.2">
      <c r="E947" s="154"/>
    </row>
    <row r="948" spans="5:5" ht="15.75" customHeight="1" x14ac:dyDescent="0.2">
      <c r="E948" s="154"/>
    </row>
    <row r="949" spans="5:5" ht="15.75" customHeight="1" x14ac:dyDescent="0.2">
      <c r="E949" s="154"/>
    </row>
    <row r="950" spans="5:5" ht="15.75" customHeight="1" x14ac:dyDescent="0.2">
      <c r="E950" s="154"/>
    </row>
    <row r="951" spans="5:5" ht="15.75" customHeight="1" x14ac:dyDescent="0.2">
      <c r="E951" s="154"/>
    </row>
    <row r="952" spans="5:5" ht="15.75" customHeight="1" x14ac:dyDescent="0.2">
      <c r="E952" s="154"/>
    </row>
    <row r="953" spans="5:5" ht="15.75" customHeight="1" x14ac:dyDescent="0.2">
      <c r="E953" s="154"/>
    </row>
    <row r="954" spans="5:5" ht="15.75" customHeight="1" x14ac:dyDescent="0.2">
      <c r="E954" s="154"/>
    </row>
    <row r="955" spans="5:5" ht="15.75" customHeight="1" x14ac:dyDescent="0.2">
      <c r="E955" s="154"/>
    </row>
    <row r="956" spans="5:5" ht="15.75" customHeight="1" x14ac:dyDescent="0.2">
      <c r="E956" s="154"/>
    </row>
    <row r="957" spans="5:5" ht="15.75" customHeight="1" x14ac:dyDescent="0.2">
      <c r="E957" s="154"/>
    </row>
    <row r="958" spans="5:5" ht="15.75" customHeight="1" x14ac:dyDescent="0.2">
      <c r="E958" s="154"/>
    </row>
    <row r="959" spans="5:5" ht="15.75" customHeight="1" x14ac:dyDescent="0.2">
      <c r="E959" s="154"/>
    </row>
    <row r="960" spans="5:5" ht="15.75" customHeight="1" x14ac:dyDescent="0.2">
      <c r="E960" s="154"/>
    </row>
    <row r="961" spans="5:5" ht="15.75" customHeight="1" x14ac:dyDescent="0.2">
      <c r="E961" s="154"/>
    </row>
    <row r="962" spans="5:5" ht="15.75" customHeight="1" x14ac:dyDescent="0.2">
      <c r="E962" s="154"/>
    </row>
    <row r="963" spans="5:5" ht="15.75" customHeight="1" x14ac:dyDescent="0.2">
      <c r="E963" s="154"/>
    </row>
    <row r="964" spans="5:5" ht="15.75" customHeight="1" x14ac:dyDescent="0.2">
      <c r="E964" s="154"/>
    </row>
    <row r="965" spans="5:5" ht="15.75" customHeight="1" x14ac:dyDescent="0.2">
      <c r="E965" s="154"/>
    </row>
    <row r="966" spans="5:5" ht="15.75" customHeight="1" x14ac:dyDescent="0.2">
      <c r="E966" s="154"/>
    </row>
    <row r="967" spans="5:5" ht="15.75" customHeight="1" x14ac:dyDescent="0.2">
      <c r="E967" s="154"/>
    </row>
    <row r="968" spans="5:5" ht="15.75" customHeight="1" x14ac:dyDescent="0.2">
      <c r="E968" s="154"/>
    </row>
    <row r="969" spans="5:5" ht="15.75" customHeight="1" x14ac:dyDescent="0.2">
      <c r="E969" s="154"/>
    </row>
    <row r="970" spans="5:5" ht="15.75" customHeight="1" x14ac:dyDescent="0.2">
      <c r="E970" s="154"/>
    </row>
    <row r="971" spans="5:5" ht="15.75" customHeight="1" x14ac:dyDescent="0.2">
      <c r="E971" s="154"/>
    </row>
    <row r="972" spans="5:5" ht="15.75" customHeight="1" x14ac:dyDescent="0.2">
      <c r="E972" s="154"/>
    </row>
    <row r="973" spans="5:5" ht="15.75" customHeight="1" x14ac:dyDescent="0.2">
      <c r="E973" s="154"/>
    </row>
    <row r="974" spans="5:5" ht="15.75" customHeight="1" x14ac:dyDescent="0.2">
      <c r="E974" s="154"/>
    </row>
    <row r="975" spans="5:5" ht="15.75" customHeight="1" x14ac:dyDescent="0.2">
      <c r="E975" s="154"/>
    </row>
    <row r="976" spans="5:5" ht="15.75" customHeight="1" x14ac:dyDescent="0.2">
      <c r="E976" s="154"/>
    </row>
    <row r="977" spans="5:5" ht="15.75" customHeight="1" x14ac:dyDescent="0.2">
      <c r="E977" s="154"/>
    </row>
    <row r="978" spans="5:5" ht="15.75" customHeight="1" x14ac:dyDescent="0.2">
      <c r="E978" s="154"/>
    </row>
    <row r="979" spans="5:5" ht="15.75" customHeight="1" x14ac:dyDescent="0.2">
      <c r="E979" s="154"/>
    </row>
    <row r="980" spans="5:5" ht="15.75" customHeight="1" x14ac:dyDescent="0.2">
      <c r="E980" s="154"/>
    </row>
    <row r="981" spans="5:5" ht="15.75" customHeight="1" x14ac:dyDescent="0.2">
      <c r="E981" s="154"/>
    </row>
    <row r="982" spans="5:5" ht="15.75" customHeight="1" x14ac:dyDescent="0.2">
      <c r="E982" s="154"/>
    </row>
    <row r="983" spans="5:5" ht="15.75" customHeight="1" x14ac:dyDescent="0.2">
      <c r="E983" s="154"/>
    </row>
    <row r="984" spans="5:5" ht="15.75" customHeight="1" x14ac:dyDescent="0.2">
      <c r="E984" s="154"/>
    </row>
    <row r="985" spans="5:5" ht="15.75" customHeight="1" x14ac:dyDescent="0.2">
      <c r="E985" s="154"/>
    </row>
    <row r="986" spans="5:5" ht="15.75" customHeight="1" x14ac:dyDescent="0.2">
      <c r="E986" s="154"/>
    </row>
    <row r="987" spans="5:5" ht="15.75" customHeight="1" x14ac:dyDescent="0.2">
      <c r="E987" s="154"/>
    </row>
    <row r="988" spans="5:5" ht="15.75" customHeight="1" x14ac:dyDescent="0.2">
      <c r="E988" s="154"/>
    </row>
    <row r="989" spans="5:5" ht="15.75" customHeight="1" x14ac:dyDescent="0.2">
      <c r="E989" s="154"/>
    </row>
    <row r="990" spans="5:5" ht="15.75" customHeight="1" x14ac:dyDescent="0.2">
      <c r="E990" s="154"/>
    </row>
    <row r="991" spans="5:5" ht="15.75" customHeight="1" x14ac:dyDescent="0.2">
      <c r="E991" s="154"/>
    </row>
    <row r="992" spans="5:5" ht="15.75" customHeight="1" x14ac:dyDescent="0.2">
      <c r="E992" s="154"/>
    </row>
    <row r="993" spans="5:5" ht="15.75" customHeight="1" x14ac:dyDescent="0.2">
      <c r="E993" s="154"/>
    </row>
    <row r="994" spans="5:5" ht="15.75" customHeight="1" x14ac:dyDescent="0.2">
      <c r="E994" s="154"/>
    </row>
    <row r="995" spans="5:5" ht="15.75" customHeight="1" x14ac:dyDescent="0.2">
      <c r="E995" s="154"/>
    </row>
    <row r="996" spans="5:5" ht="15.75" customHeight="1" x14ac:dyDescent="0.2">
      <c r="E996" s="154"/>
    </row>
    <row r="997" spans="5:5" ht="15.75" customHeight="1" x14ac:dyDescent="0.2">
      <c r="E997" s="154"/>
    </row>
    <row r="998" spans="5:5" ht="15.75" customHeight="1" x14ac:dyDescent="0.2">
      <c r="E998" s="154"/>
    </row>
    <row r="999" spans="5:5" ht="15.75" customHeight="1" x14ac:dyDescent="0.2">
      <c r="E999" s="154"/>
    </row>
    <row r="1000" spans="5:5" ht="15.75" customHeight="1" x14ac:dyDescent="0.2">
      <c r="E1000" s="154"/>
    </row>
  </sheetData>
  <mergeCells count="33">
    <mergeCell ref="B1:E1"/>
    <mergeCell ref="B7:D7"/>
    <mergeCell ref="B9:E9"/>
    <mergeCell ref="C11:E11"/>
    <mergeCell ref="A13:A22"/>
    <mergeCell ref="B13:C13"/>
    <mergeCell ref="B22:C22"/>
    <mergeCell ref="A24:A33"/>
    <mergeCell ref="B24:C24"/>
    <mergeCell ref="B33:C33"/>
    <mergeCell ref="A35:A40"/>
    <mergeCell ref="B35:C35"/>
    <mergeCell ref="B40:C40"/>
    <mergeCell ref="A42:A44"/>
    <mergeCell ref="B42:C42"/>
    <mergeCell ref="B44:C44"/>
    <mergeCell ref="A46:A48"/>
    <mergeCell ref="B46:C46"/>
    <mergeCell ref="B48:C48"/>
    <mergeCell ref="B50:C50"/>
    <mergeCell ref="B51:C51"/>
    <mergeCell ref="B53:D53"/>
    <mergeCell ref="B55:E55"/>
    <mergeCell ref="C57:E57"/>
    <mergeCell ref="B75:C75"/>
    <mergeCell ref="B77:D77"/>
    <mergeCell ref="B85:D85"/>
    <mergeCell ref="B87:D87"/>
    <mergeCell ref="A59:A68"/>
    <mergeCell ref="B59:D59"/>
    <mergeCell ref="C60:D60"/>
    <mergeCell ref="B68:D68"/>
    <mergeCell ref="B70:D70"/>
  </mergeCells>
  <pageMargins left="0.7" right="0.7" top="0.75" bottom="0.75" header="0.51180555555555496" footer="0.51180555555555496"/>
  <pageSetup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zoomScaleNormal="100" workbookViewId="0">
      <selection activeCell="G6" sqref="G6"/>
    </sheetView>
  </sheetViews>
  <sheetFormatPr defaultColWidth="14.42578125" defaultRowHeight="12.75" x14ac:dyDescent="0.2"/>
  <cols>
    <col min="1" max="1" width="2.42578125" customWidth="1"/>
    <col min="2" max="2" width="13.140625" customWidth="1"/>
    <col min="3" max="3" width="79.140625" customWidth="1"/>
    <col min="4" max="4" width="14.5703125" customWidth="1"/>
    <col min="5" max="5" width="14.28515625" customWidth="1"/>
    <col min="6" max="6" width="2.7109375" customWidth="1"/>
    <col min="7" max="7" width="10.5703125" customWidth="1"/>
    <col min="8" max="12" width="8.7109375" customWidth="1"/>
    <col min="13" max="26" width="8" customWidth="1"/>
  </cols>
  <sheetData>
    <row r="1" spans="1:6" ht="12.75" customHeight="1" x14ac:dyDescent="0.2">
      <c r="A1" s="45"/>
      <c r="B1" s="184" t="s">
        <v>184</v>
      </c>
      <c r="C1" s="184"/>
      <c r="D1" s="184"/>
      <c r="E1" s="184"/>
      <c r="F1" s="46"/>
    </row>
    <row r="2" spans="1:6" ht="12.75" customHeight="1" x14ac:dyDescent="0.2">
      <c r="A2" s="45"/>
      <c r="B2" s="155" t="s">
        <v>15</v>
      </c>
      <c r="C2" s="156" t="s">
        <v>122</v>
      </c>
      <c r="D2" s="157"/>
      <c r="E2" s="62"/>
      <c r="F2" s="47"/>
    </row>
    <row r="3" spans="1:6" ht="12.75" customHeight="1" x14ac:dyDescent="0.2">
      <c r="A3" s="45"/>
      <c r="B3" s="48" t="s">
        <v>17</v>
      </c>
      <c r="C3" s="49">
        <v>1</v>
      </c>
      <c r="D3" s="50"/>
      <c r="E3" s="51"/>
      <c r="F3" s="47"/>
    </row>
    <row r="4" spans="1:6" ht="12.75" customHeight="1" x14ac:dyDescent="0.2">
      <c r="A4" s="45"/>
      <c r="B4" s="52"/>
      <c r="C4" s="52"/>
      <c r="D4" s="52"/>
      <c r="E4" s="53"/>
      <c r="F4" s="52"/>
    </row>
    <row r="5" spans="1:6" ht="12.75" customHeight="1" x14ac:dyDescent="0.2">
      <c r="A5" s="45"/>
      <c r="B5" s="54" t="s">
        <v>18</v>
      </c>
      <c r="C5" s="55" t="s">
        <v>19</v>
      </c>
      <c r="D5" s="56"/>
      <c r="E5" s="57" t="s">
        <v>20</v>
      </c>
      <c r="F5" s="58"/>
    </row>
    <row r="6" spans="1:6" ht="12.75" customHeight="1" x14ac:dyDescent="0.2">
      <c r="A6" s="45"/>
      <c r="B6" s="59">
        <v>1</v>
      </c>
      <c r="C6" s="60" t="s">
        <v>21</v>
      </c>
      <c r="D6" s="61"/>
      <c r="E6" s="62">
        <f>Remuneração!B3</f>
        <v>2853.24</v>
      </c>
      <c r="F6" s="63"/>
    </row>
    <row r="7" spans="1:6" ht="12.75" customHeight="1" x14ac:dyDescent="0.2">
      <c r="A7" s="45"/>
      <c r="B7" s="176" t="s">
        <v>13</v>
      </c>
      <c r="C7" s="176"/>
      <c r="D7" s="176"/>
      <c r="E7" s="64">
        <f>SUM(E6)</f>
        <v>2853.24</v>
      </c>
      <c r="F7" s="63"/>
    </row>
    <row r="8" spans="1:6" ht="12.75" customHeight="1" x14ac:dyDescent="0.2">
      <c r="A8" s="45"/>
      <c r="B8" s="65"/>
      <c r="C8" s="66"/>
      <c r="D8" s="65"/>
      <c r="E8" s="67"/>
      <c r="F8" s="65"/>
    </row>
    <row r="9" spans="1:6" ht="12.75" customHeight="1" x14ac:dyDescent="0.2">
      <c r="A9" s="45"/>
      <c r="B9" s="176" t="s">
        <v>22</v>
      </c>
      <c r="C9" s="176"/>
      <c r="D9" s="176"/>
      <c r="E9" s="176"/>
      <c r="F9" s="47"/>
    </row>
    <row r="10" spans="1:6" ht="12.75" customHeight="1" x14ac:dyDescent="0.2">
      <c r="A10" s="45"/>
      <c r="B10" s="46"/>
      <c r="C10" s="65"/>
      <c r="D10" s="65"/>
      <c r="E10" s="67"/>
      <c r="F10" s="65"/>
    </row>
    <row r="11" spans="1:6" ht="12.75" customHeight="1" x14ac:dyDescent="0.2">
      <c r="A11" s="45"/>
      <c r="B11" s="54" t="s">
        <v>23</v>
      </c>
      <c r="C11" s="185" t="s">
        <v>24</v>
      </c>
      <c r="D11" s="185"/>
      <c r="E11" s="185"/>
      <c r="F11" s="47"/>
    </row>
    <row r="12" spans="1:6" ht="12.75" customHeight="1" x14ac:dyDescent="0.2">
      <c r="A12" s="45"/>
      <c r="B12" s="68"/>
      <c r="C12" s="69"/>
      <c r="D12" s="70"/>
      <c r="E12" s="71"/>
      <c r="F12" s="65"/>
    </row>
    <row r="13" spans="1:6" ht="12.75" customHeight="1" x14ac:dyDescent="0.2">
      <c r="A13" s="175"/>
      <c r="B13" s="186" t="s">
        <v>25</v>
      </c>
      <c r="C13" s="186"/>
      <c r="D13" s="72" t="s">
        <v>26</v>
      </c>
      <c r="E13" s="57" t="s">
        <v>20</v>
      </c>
      <c r="F13" s="58"/>
    </row>
    <row r="14" spans="1:6" ht="12.75" customHeight="1" x14ac:dyDescent="0.2">
      <c r="A14" s="175"/>
      <c r="B14" s="73" t="s">
        <v>27</v>
      </c>
      <c r="C14" s="74" t="s">
        <v>28</v>
      </c>
      <c r="D14" s="75">
        <v>0.2</v>
      </c>
      <c r="E14" s="76">
        <f t="shared" ref="E14:E21" si="0">D14*$E$6</f>
        <v>570.64800000000002</v>
      </c>
      <c r="F14" s="77"/>
    </row>
    <row r="15" spans="1:6" ht="12.75" customHeight="1" x14ac:dyDescent="0.2">
      <c r="A15" s="175"/>
      <c r="B15" s="73" t="s">
        <v>29</v>
      </c>
      <c r="C15" s="78" t="s">
        <v>30</v>
      </c>
      <c r="D15" s="79">
        <v>1.4999999999999999E-2</v>
      </c>
      <c r="E15" s="80">
        <f t="shared" si="0"/>
        <v>42.798599999999993</v>
      </c>
      <c r="F15" s="77"/>
    </row>
    <row r="16" spans="1:6" ht="12.75" customHeight="1" x14ac:dyDescent="0.2">
      <c r="A16" s="175"/>
      <c r="B16" s="73" t="s">
        <v>31</v>
      </c>
      <c r="C16" s="78" t="s">
        <v>32</v>
      </c>
      <c r="D16" s="79">
        <v>0.01</v>
      </c>
      <c r="E16" s="80">
        <f t="shared" si="0"/>
        <v>28.532399999999999</v>
      </c>
      <c r="F16" s="77"/>
    </row>
    <row r="17" spans="1:12" ht="12.75" customHeight="1" x14ac:dyDescent="0.2">
      <c r="A17" s="175"/>
      <c r="B17" s="73" t="s">
        <v>33</v>
      </c>
      <c r="C17" s="78" t="s">
        <v>34</v>
      </c>
      <c r="D17" s="79">
        <v>6.0000000000000001E-3</v>
      </c>
      <c r="E17" s="80">
        <f t="shared" si="0"/>
        <v>17.119439999999997</v>
      </c>
      <c r="F17" s="77"/>
    </row>
    <row r="18" spans="1:12" ht="12.75" customHeight="1" x14ac:dyDescent="0.2">
      <c r="A18" s="175"/>
      <c r="B18" s="73" t="s">
        <v>35</v>
      </c>
      <c r="C18" s="78" t="s">
        <v>36</v>
      </c>
      <c r="D18" s="79">
        <v>2E-3</v>
      </c>
      <c r="E18" s="80">
        <f t="shared" si="0"/>
        <v>5.70648</v>
      </c>
      <c r="F18" s="77"/>
    </row>
    <row r="19" spans="1:12" ht="12.75" customHeight="1" x14ac:dyDescent="0.2">
      <c r="A19" s="175"/>
      <c r="B19" s="73" t="s">
        <v>37</v>
      </c>
      <c r="C19" s="78" t="s">
        <v>38</v>
      </c>
      <c r="D19" s="79">
        <v>2.5000000000000001E-2</v>
      </c>
      <c r="E19" s="80">
        <f t="shared" si="0"/>
        <v>71.331000000000003</v>
      </c>
      <c r="F19" s="77"/>
    </row>
    <row r="20" spans="1:12" ht="12.75" customHeight="1" x14ac:dyDescent="0.2">
      <c r="A20" s="175"/>
      <c r="B20" s="73" t="s">
        <v>39</v>
      </c>
      <c r="C20" s="78" t="s">
        <v>40</v>
      </c>
      <c r="D20" s="79">
        <v>0.08</v>
      </c>
      <c r="E20" s="80">
        <f t="shared" si="0"/>
        <v>228.25919999999999</v>
      </c>
      <c r="F20" s="77"/>
    </row>
    <row r="21" spans="1:12" ht="12.75" customHeight="1" x14ac:dyDescent="0.2">
      <c r="A21" s="175"/>
      <c r="B21" s="73" t="s">
        <v>41</v>
      </c>
      <c r="C21" s="81" t="s">
        <v>42</v>
      </c>
      <c r="D21" s="82">
        <v>0.03</v>
      </c>
      <c r="E21" s="83">
        <f t="shared" si="0"/>
        <v>85.597199999999987</v>
      </c>
      <c r="F21" s="84" t="s">
        <v>43</v>
      </c>
      <c r="G21" s="85"/>
      <c r="H21" s="85"/>
      <c r="I21" s="85"/>
      <c r="J21" s="85"/>
      <c r="K21" s="85"/>
      <c r="L21" s="85"/>
    </row>
    <row r="22" spans="1:12" ht="12.75" customHeight="1" x14ac:dyDescent="0.2">
      <c r="A22" s="175"/>
      <c r="B22" s="176" t="s">
        <v>44</v>
      </c>
      <c r="C22" s="176"/>
      <c r="D22" s="86">
        <f>SUM(D14:D21)</f>
        <v>0.3680000000000001</v>
      </c>
      <c r="E22" s="87">
        <f>ROUND(SUM(E14:E21),2)</f>
        <v>1049.99</v>
      </c>
      <c r="F22" s="47"/>
    </row>
    <row r="23" spans="1:12" ht="12.75" customHeight="1" x14ac:dyDescent="0.2">
      <c r="A23" s="45"/>
      <c r="B23" s="88"/>
      <c r="C23" s="89"/>
      <c r="D23" s="90"/>
      <c r="E23" s="71"/>
      <c r="F23" s="91"/>
    </row>
    <row r="24" spans="1:12" ht="12.75" customHeight="1" x14ac:dyDescent="0.2">
      <c r="A24" s="182"/>
      <c r="B24" s="176" t="s">
        <v>45</v>
      </c>
      <c r="C24" s="176"/>
      <c r="D24" s="72" t="s">
        <v>26</v>
      </c>
      <c r="E24" s="57" t="s">
        <v>20</v>
      </c>
      <c r="F24" s="58"/>
    </row>
    <row r="25" spans="1:12" ht="12.75" customHeight="1" x14ac:dyDescent="0.2">
      <c r="A25" s="182"/>
      <c r="B25" s="92" t="s">
        <v>46</v>
      </c>
      <c r="C25" s="78" t="s">
        <v>47</v>
      </c>
      <c r="D25" s="93">
        <f>(1/12)</f>
        <v>8.3333333333333329E-2</v>
      </c>
      <c r="E25" s="94">
        <f t="shared" ref="E25:E33" si="1">D25*$E$6</f>
        <v>237.76999999999998</v>
      </c>
      <c r="F25" s="77"/>
    </row>
    <row r="26" spans="1:12" ht="12.75" customHeight="1" x14ac:dyDescent="0.2">
      <c r="A26" s="182"/>
      <c r="B26" s="92" t="s">
        <v>48</v>
      </c>
      <c r="C26" s="95" t="s">
        <v>49</v>
      </c>
      <c r="D26" s="96">
        <v>0.1108</v>
      </c>
      <c r="E26" s="97">
        <f t="shared" si="1"/>
        <v>316.13899199999997</v>
      </c>
      <c r="F26" s="77"/>
    </row>
    <row r="27" spans="1:12" ht="12.75" customHeight="1" x14ac:dyDescent="0.2">
      <c r="A27" s="182"/>
      <c r="B27" s="98" t="s">
        <v>50</v>
      </c>
      <c r="C27" s="78" t="s">
        <v>51</v>
      </c>
      <c r="D27" s="99">
        <v>2.7699999999999999E-2</v>
      </c>
      <c r="E27" s="97">
        <f t="shared" si="1"/>
        <v>79.034747999999993</v>
      </c>
      <c r="F27" s="77"/>
    </row>
    <row r="28" spans="1:12" ht="12.75" customHeight="1" x14ac:dyDescent="0.2">
      <c r="A28" s="182"/>
      <c r="B28" s="100" t="s">
        <v>52</v>
      </c>
      <c r="C28" s="78" t="s">
        <v>53</v>
      </c>
      <c r="D28" s="99">
        <v>6.6E-3</v>
      </c>
      <c r="E28" s="97">
        <f t="shared" si="1"/>
        <v>18.831384</v>
      </c>
      <c r="F28" s="77"/>
    </row>
    <row r="29" spans="1:12" ht="12.75" customHeight="1" x14ac:dyDescent="0.2">
      <c r="A29" s="182"/>
      <c r="B29" s="100" t="s">
        <v>54</v>
      </c>
      <c r="C29" s="78" t="s">
        <v>55</v>
      </c>
      <c r="D29" s="99">
        <f>(((5/30)/12)*0.015)</f>
        <v>2.0833333333333332E-4</v>
      </c>
      <c r="E29" s="97">
        <f t="shared" si="1"/>
        <v>0.59442499999999987</v>
      </c>
      <c r="F29" s="77"/>
    </row>
    <row r="30" spans="1:12" ht="12.75" customHeight="1" x14ac:dyDescent="0.2">
      <c r="A30" s="182"/>
      <c r="B30" s="98" t="s">
        <v>56</v>
      </c>
      <c r="C30" s="78" t="s">
        <v>57</v>
      </c>
      <c r="D30" s="99">
        <v>1.3899999999999999E-2</v>
      </c>
      <c r="E30" s="97">
        <f t="shared" si="1"/>
        <v>39.660035999999998</v>
      </c>
      <c r="F30" s="77"/>
    </row>
    <row r="31" spans="1:12" ht="12.75" customHeight="1" x14ac:dyDescent="0.2">
      <c r="A31" s="182"/>
      <c r="B31" s="98" t="s">
        <v>58</v>
      </c>
      <c r="C31" s="78" t="s">
        <v>59</v>
      </c>
      <c r="D31" s="99">
        <v>4.1999999999999997E-3</v>
      </c>
      <c r="E31" s="97">
        <f t="shared" si="1"/>
        <v>11.983607999999998</v>
      </c>
      <c r="F31" s="77"/>
    </row>
    <row r="32" spans="1:12" ht="12.75" customHeight="1" x14ac:dyDescent="0.2">
      <c r="A32" s="182"/>
      <c r="B32" s="98" t="s">
        <v>60</v>
      </c>
      <c r="C32" s="78" t="s">
        <v>61</v>
      </c>
      <c r="D32" s="99">
        <f>(((7/30/12)))</f>
        <v>1.9444444444444445E-2</v>
      </c>
      <c r="E32" s="97">
        <f t="shared" si="1"/>
        <v>55.479666666666667</v>
      </c>
      <c r="F32" s="77"/>
    </row>
    <row r="33" spans="1:6" ht="12.75" customHeight="1" x14ac:dyDescent="0.2">
      <c r="A33" s="182"/>
      <c r="B33" s="183" t="s">
        <v>62</v>
      </c>
      <c r="C33" s="183"/>
      <c r="D33" s="101">
        <f>SUM(D25:D32)</f>
        <v>0.26618611111111112</v>
      </c>
      <c r="E33" s="87">
        <f t="shared" si="1"/>
        <v>759.49285966666662</v>
      </c>
      <c r="F33" s="63"/>
    </row>
    <row r="34" spans="1:6" ht="12.75" customHeight="1" x14ac:dyDescent="0.2">
      <c r="A34" s="45"/>
      <c r="B34" s="102"/>
      <c r="C34" s="103"/>
      <c r="D34" s="91"/>
      <c r="E34" s="67"/>
      <c r="F34" s="91"/>
    </row>
    <row r="35" spans="1:6" ht="12.75" customHeight="1" x14ac:dyDescent="0.2">
      <c r="A35" s="175"/>
      <c r="B35" s="176" t="s">
        <v>63</v>
      </c>
      <c r="C35" s="176"/>
      <c r="D35" s="72" t="s">
        <v>26</v>
      </c>
      <c r="E35" s="57" t="s">
        <v>20</v>
      </c>
      <c r="F35" s="58"/>
    </row>
    <row r="36" spans="1:6" ht="12.75" customHeight="1" x14ac:dyDescent="0.2">
      <c r="A36" s="175"/>
      <c r="B36" s="73" t="s">
        <v>64</v>
      </c>
      <c r="C36" s="104" t="s">
        <v>65</v>
      </c>
      <c r="D36" s="105">
        <v>4.1700000000000001E-2</v>
      </c>
      <c r="E36" s="106">
        <f>D36*$E$6</f>
        <v>118.98010799999999</v>
      </c>
      <c r="F36" s="107"/>
    </row>
    <row r="37" spans="1:6" ht="12.75" customHeight="1" x14ac:dyDescent="0.2">
      <c r="A37" s="175"/>
      <c r="B37" s="73" t="s">
        <v>66</v>
      </c>
      <c r="C37" s="81" t="s">
        <v>67</v>
      </c>
      <c r="D37" s="108">
        <v>8.0000000000000004E-4</v>
      </c>
      <c r="E37" s="109">
        <f>D37*$E$6</f>
        <v>2.2825919999999997</v>
      </c>
      <c r="F37" s="107"/>
    </row>
    <row r="38" spans="1:6" ht="12.75" customHeight="1" x14ac:dyDescent="0.2">
      <c r="A38" s="175"/>
      <c r="B38" s="73" t="s">
        <v>68</v>
      </c>
      <c r="C38" s="78" t="s">
        <v>69</v>
      </c>
      <c r="D38" s="108">
        <v>3.2000000000000001E-2</v>
      </c>
      <c r="E38" s="109">
        <f>D38*$E$6</f>
        <v>91.30368</v>
      </c>
      <c r="F38" s="107"/>
    </row>
    <row r="39" spans="1:6" ht="12.75" customHeight="1" x14ac:dyDescent="0.2">
      <c r="A39" s="175"/>
      <c r="B39" s="110" t="s">
        <v>70</v>
      </c>
      <c r="C39" s="111" t="s">
        <v>71</v>
      </c>
      <c r="D39" s="112">
        <v>8.0000000000000002E-3</v>
      </c>
      <c r="E39" s="113">
        <f>D39*$E$6</f>
        <v>22.82592</v>
      </c>
      <c r="F39" s="107"/>
    </row>
    <row r="40" spans="1:6" ht="12.75" customHeight="1" x14ac:dyDescent="0.2">
      <c r="A40" s="175"/>
      <c r="B40" s="176" t="s">
        <v>72</v>
      </c>
      <c r="C40" s="176"/>
      <c r="D40" s="114">
        <f>SUM(D36:D39)</f>
        <v>8.2500000000000018E-2</v>
      </c>
      <c r="E40" s="87">
        <f>ROUND(SUM(E36:E39),2)</f>
        <v>235.39</v>
      </c>
      <c r="F40" s="47"/>
    </row>
    <row r="41" spans="1:6" ht="12.75" customHeight="1" x14ac:dyDescent="0.2">
      <c r="A41" s="45"/>
      <c r="B41" s="115"/>
      <c r="C41" s="116"/>
      <c r="D41" s="117"/>
      <c r="E41" s="67"/>
      <c r="F41" s="77"/>
    </row>
    <row r="42" spans="1:6" ht="12.75" customHeight="1" x14ac:dyDescent="0.2">
      <c r="A42" s="175"/>
      <c r="B42" s="176" t="s">
        <v>73</v>
      </c>
      <c r="C42" s="176"/>
      <c r="D42" s="72" t="s">
        <v>26</v>
      </c>
      <c r="E42" s="57" t="s">
        <v>20</v>
      </c>
      <c r="F42" s="47"/>
    </row>
    <row r="43" spans="1:6" ht="12.75" customHeight="1" x14ac:dyDescent="0.2">
      <c r="A43" s="175"/>
      <c r="B43" s="118" t="s">
        <v>74</v>
      </c>
      <c r="C43" s="119" t="s">
        <v>75</v>
      </c>
      <c r="D43" s="120">
        <f>D33*D22</f>
        <v>9.7956488888888915E-2</v>
      </c>
      <c r="E43" s="121">
        <f>D43*E7</f>
        <v>279.49337235733339</v>
      </c>
      <c r="F43" s="77"/>
    </row>
    <row r="44" spans="1:6" ht="12.75" customHeight="1" x14ac:dyDescent="0.2">
      <c r="A44" s="175"/>
      <c r="B44" s="176" t="s">
        <v>76</v>
      </c>
      <c r="C44" s="176"/>
      <c r="D44" s="122">
        <f>SUM(D43)</f>
        <v>9.7956488888888915E-2</v>
      </c>
      <c r="E44" s="64">
        <f>ROUND(E43,2)</f>
        <v>279.49</v>
      </c>
      <c r="F44" s="63"/>
    </row>
    <row r="45" spans="1:6" ht="12.75" customHeight="1" x14ac:dyDescent="0.2">
      <c r="A45" s="45"/>
      <c r="B45" s="115"/>
      <c r="C45" s="116"/>
      <c r="D45" s="65"/>
      <c r="E45" s="67"/>
      <c r="F45" s="65"/>
    </row>
    <row r="46" spans="1:6" ht="12.75" customHeight="1" x14ac:dyDescent="0.2">
      <c r="A46" s="175"/>
      <c r="B46" s="176" t="s">
        <v>77</v>
      </c>
      <c r="C46" s="176"/>
      <c r="D46" s="123" t="s">
        <v>26</v>
      </c>
      <c r="E46" s="57" t="s">
        <v>20</v>
      </c>
      <c r="F46" s="47"/>
    </row>
    <row r="47" spans="1:6" ht="12.75" customHeight="1" x14ac:dyDescent="0.2">
      <c r="A47" s="175"/>
      <c r="B47" s="118" t="s">
        <v>78</v>
      </c>
      <c r="C47" s="124" t="s">
        <v>79</v>
      </c>
      <c r="D47" s="120">
        <f>D22*D40</f>
        <v>3.0360000000000015E-2</v>
      </c>
      <c r="E47" s="125">
        <f>D47*E7</f>
        <v>86.624366400000042</v>
      </c>
      <c r="F47" s="77"/>
    </row>
    <row r="48" spans="1:6" ht="12.75" customHeight="1" x14ac:dyDescent="0.2">
      <c r="A48" s="175"/>
      <c r="B48" s="176" t="s">
        <v>80</v>
      </c>
      <c r="C48" s="176"/>
      <c r="D48" s="122">
        <f>SUM(D47)</f>
        <v>3.0360000000000015E-2</v>
      </c>
      <c r="E48" s="64">
        <f>ROUND(E47,2)</f>
        <v>86.62</v>
      </c>
      <c r="F48" s="63"/>
    </row>
    <row r="49" spans="1:7" ht="12.75" customHeight="1" x14ac:dyDescent="0.2">
      <c r="A49" s="45"/>
      <c r="B49" s="115"/>
      <c r="C49" s="115"/>
      <c r="D49" s="126"/>
      <c r="E49" s="67"/>
      <c r="F49" s="63"/>
    </row>
    <row r="50" spans="1:7" ht="12.75" customHeight="1" x14ac:dyDescent="0.2">
      <c r="A50" s="45"/>
      <c r="B50" s="176" t="s">
        <v>81</v>
      </c>
      <c r="C50" s="176"/>
      <c r="D50" s="72" t="s">
        <v>26</v>
      </c>
      <c r="E50" s="57" t="s">
        <v>20</v>
      </c>
      <c r="F50" s="47"/>
    </row>
    <row r="51" spans="1:7" ht="12.75" customHeight="1" x14ac:dyDescent="0.2">
      <c r="A51" s="45"/>
      <c r="B51" s="179"/>
      <c r="C51" s="179"/>
      <c r="D51" s="127">
        <f>D22+D33+D40+D44+D48</f>
        <v>0.84500260000000027</v>
      </c>
      <c r="E51" s="87">
        <f>D51*E7</f>
        <v>2410.9952184240005</v>
      </c>
      <c r="F51" s="47"/>
      <c r="G51" s="128"/>
    </row>
    <row r="52" spans="1:7" ht="12.75" customHeight="1" x14ac:dyDescent="0.2">
      <c r="A52" s="45"/>
      <c r="B52" s="115"/>
      <c r="C52" s="116"/>
      <c r="D52" s="91"/>
      <c r="E52" s="67"/>
      <c r="F52" s="129"/>
    </row>
    <row r="53" spans="1:7" ht="12.75" customHeight="1" x14ac:dyDescent="0.2">
      <c r="A53" s="45"/>
      <c r="B53" s="180" t="s">
        <v>82</v>
      </c>
      <c r="C53" s="180"/>
      <c r="D53" s="180"/>
      <c r="E53" s="130">
        <f>ROUND(SUM(E7+E51),2)</f>
        <v>5264.24</v>
      </c>
      <c r="F53" s="58"/>
    </row>
    <row r="54" spans="1:7" ht="12.75" customHeight="1" x14ac:dyDescent="0.2">
      <c r="A54" s="45"/>
      <c r="B54" s="47"/>
      <c r="C54" s="65"/>
      <c r="D54" s="65"/>
      <c r="E54" s="67"/>
      <c r="F54" s="65"/>
    </row>
    <row r="55" spans="1:7" ht="12.75" customHeight="1" x14ac:dyDescent="0.2">
      <c r="A55" s="45"/>
      <c r="B55" s="176" t="s">
        <v>83</v>
      </c>
      <c r="C55" s="176"/>
      <c r="D55" s="176"/>
      <c r="E55" s="176"/>
      <c r="F55" s="47"/>
    </row>
    <row r="56" spans="1:7" ht="12.75" customHeight="1" x14ac:dyDescent="0.2">
      <c r="A56" s="45"/>
      <c r="B56" s="47"/>
      <c r="C56" s="65"/>
      <c r="D56" s="65"/>
      <c r="E56" s="67"/>
      <c r="F56" s="65"/>
    </row>
    <row r="57" spans="1:7" ht="12.75" customHeight="1" x14ac:dyDescent="0.2">
      <c r="A57" s="45"/>
      <c r="B57" s="131" t="s">
        <v>84</v>
      </c>
      <c r="C57" s="181" t="s">
        <v>85</v>
      </c>
      <c r="D57" s="181"/>
      <c r="E57" s="181"/>
      <c r="F57" s="47"/>
    </row>
    <row r="58" spans="1:7" ht="12.75" customHeight="1" x14ac:dyDescent="0.2">
      <c r="A58" s="45"/>
      <c r="B58" s="65"/>
      <c r="C58" s="66"/>
      <c r="D58" s="65"/>
      <c r="E58" s="67"/>
      <c r="F58" s="65"/>
    </row>
    <row r="59" spans="1:7" ht="12.75" customHeight="1" x14ac:dyDescent="0.2">
      <c r="A59" s="175"/>
      <c r="B59" s="176" t="s">
        <v>86</v>
      </c>
      <c r="C59" s="176"/>
      <c r="D59" s="176"/>
      <c r="E59" s="57" t="s">
        <v>20</v>
      </c>
      <c r="F59" s="47"/>
    </row>
    <row r="60" spans="1:7" ht="23.25" customHeight="1" x14ac:dyDescent="0.2">
      <c r="A60" s="175"/>
      <c r="B60" s="132" t="s">
        <v>87</v>
      </c>
      <c r="C60" s="177" t="s">
        <v>88</v>
      </c>
      <c r="D60" s="177"/>
      <c r="E60" s="133">
        <v>412.05</v>
      </c>
      <c r="F60" s="77"/>
    </row>
    <row r="61" spans="1:7" ht="12.75" customHeight="1" x14ac:dyDescent="0.2">
      <c r="A61" s="175"/>
      <c r="B61" s="132" t="s">
        <v>89</v>
      </c>
      <c r="C61" s="134" t="s">
        <v>90</v>
      </c>
      <c r="D61" s="135"/>
      <c r="E61" s="136">
        <f>((44*4)-($E$6*0.06))</f>
        <v>4.8056000000000267</v>
      </c>
      <c r="F61" s="77"/>
    </row>
    <row r="62" spans="1:7" ht="12.75" customHeight="1" x14ac:dyDescent="0.2">
      <c r="A62" s="175"/>
      <c r="B62" s="132" t="s">
        <v>91</v>
      </c>
      <c r="C62" s="134" t="s">
        <v>92</v>
      </c>
      <c r="D62" s="135"/>
      <c r="E62" s="136">
        <f>12.13/12</f>
        <v>1.0108333333333335</v>
      </c>
      <c r="F62" s="77"/>
    </row>
    <row r="63" spans="1:7" ht="12.75" customHeight="1" x14ac:dyDescent="0.2">
      <c r="A63" s="175"/>
      <c r="B63" s="132" t="s">
        <v>93</v>
      </c>
      <c r="C63" s="134" t="s">
        <v>94</v>
      </c>
      <c r="D63" s="135"/>
      <c r="E63" s="136">
        <v>0</v>
      </c>
      <c r="F63" s="77"/>
    </row>
    <row r="64" spans="1:7" ht="12.75" customHeight="1" x14ac:dyDescent="0.2">
      <c r="A64" s="175"/>
      <c r="B64" s="132" t="s">
        <v>95</v>
      </c>
      <c r="C64" s="134" t="s">
        <v>96</v>
      </c>
      <c r="D64" s="135"/>
      <c r="E64" s="136">
        <v>10</v>
      </c>
      <c r="F64" s="77"/>
    </row>
    <row r="65" spans="1:6" ht="12.75" customHeight="1" x14ac:dyDescent="0.2">
      <c r="A65" s="175"/>
      <c r="B65" s="132" t="s">
        <v>97</v>
      </c>
      <c r="C65" s="134" t="s">
        <v>98</v>
      </c>
      <c r="D65" s="135"/>
      <c r="E65" s="137"/>
      <c r="F65" s="77"/>
    </row>
    <row r="66" spans="1:6" ht="12.75" customHeight="1" x14ac:dyDescent="0.2">
      <c r="A66" s="175"/>
      <c r="B66" s="132" t="s">
        <v>99</v>
      </c>
      <c r="C66" s="134" t="s">
        <v>98</v>
      </c>
      <c r="D66" s="135"/>
      <c r="E66" s="137"/>
      <c r="F66" s="77"/>
    </row>
    <row r="67" spans="1:6" ht="12.75" customHeight="1" x14ac:dyDescent="0.2">
      <c r="A67" s="175"/>
      <c r="B67" s="132" t="s">
        <v>100</v>
      </c>
      <c r="C67" s="134" t="s">
        <v>98</v>
      </c>
      <c r="D67" s="135"/>
      <c r="E67" s="137"/>
      <c r="F67" s="77"/>
    </row>
    <row r="68" spans="1:6" ht="12.75" customHeight="1" x14ac:dyDescent="0.2">
      <c r="A68" s="175"/>
      <c r="B68" s="178" t="s">
        <v>101</v>
      </c>
      <c r="C68" s="178"/>
      <c r="D68" s="178"/>
      <c r="E68" s="138">
        <f>SUM(E60:E67)</f>
        <v>427.86643333333336</v>
      </c>
      <c r="F68" s="63"/>
    </row>
    <row r="69" spans="1:6" ht="12.75" customHeight="1" x14ac:dyDescent="0.2">
      <c r="A69" s="45"/>
      <c r="B69" s="47"/>
      <c r="C69" s="65"/>
      <c r="D69" s="65"/>
      <c r="E69" s="67"/>
      <c r="F69" s="65"/>
    </row>
    <row r="70" spans="1:6" ht="12.75" customHeight="1" x14ac:dyDescent="0.2">
      <c r="A70" s="45"/>
      <c r="B70" s="174" t="s">
        <v>102</v>
      </c>
      <c r="C70" s="174"/>
      <c r="D70" s="174"/>
      <c r="E70" s="139">
        <f>E53+E68</f>
        <v>5692.1064333333334</v>
      </c>
      <c r="F70" s="58"/>
    </row>
    <row r="71" spans="1:6" ht="12.75" customHeight="1" x14ac:dyDescent="0.2">
      <c r="A71" s="45"/>
      <c r="B71" s="47"/>
      <c r="C71" s="65"/>
      <c r="D71" s="65"/>
      <c r="E71" s="67"/>
      <c r="F71" s="65"/>
    </row>
    <row r="72" spans="1:6" ht="12.75" customHeight="1" x14ac:dyDescent="0.2">
      <c r="A72" s="45"/>
      <c r="B72" s="54" t="s">
        <v>103</v>
      </c>
      <c r="C72" s="55" t="s">
        <v>104</v>
      </c>
      <c r="D72" s="72" t="s">
        <v>26</v>
      </c>
      <c r="E72" s="57" t="s">
        <v>20</v>
      </c>
      <c r="F72" s="47"/>
    </row>
    <row r="73" spans="1:6" ht="12.75" customHeight="1" x14ac:dyDescent="0.2">
      <c r="A73" s="45"/>
      <c r="B73" s="140" t="s">
        <v>105</v>
      </c>
      <c r="C73" s="74" t="s">
        <v>106</v>
      </c>
      <c r="D73" s="141">
        <v>0.03</v>
      </c>
      <c r="E73" s="133">
        <f>D73*E70</f>
        <v>170.763193</v>
      </c>
      <c r="F73" s="77"/>
    </row>
    <row r="74" spans="1:6" ht="12.75" customHeight="1" x14ac:dyDescent="0.2">
      <c r="A74" s="45"/>
      <c r="B74" s="73" t="s">
        <v>107</v>
      </c>
      <c r="C74" s="78" t="s">
        <v>108</v>
      </c>
      <c r="D74" s="142">
        <v>0.05</v>
      </c>
      <c r="E74" s="137">
        <f>(E70+E73)*D74</f>
        <v>293.14348131666668</v>
      </c>
      <c r="F74" s="77"/>
    </row>
    <row r="75" spans="1:6" ht="12.75" customHeight="1" x14ac:dyDescent="0.2">
      <c r="A75" s="45"/>
      <c r="B75" s="173" t="s">
        <v>109</v>
      </c>
      <c r="C75" s="173"/>
      <c r="D75" s="143"/>
      <c r="E75" s="138">
        <f>ROUND(SUM(E73:E74),2)</f>
        <v>463.91</v>
      </c>
      <c r="F75" s="63"/>
    </row>
    <row r="76" spans="1:6" ht="12.75" customHeight="1" x14ac:dyDescent="0.2">
      <c r="A76" s="45"/>
      <c r="B76" s="65"/>
      <c r="C76" s="115"/>
      <c r="D76" s="126"/>
      <c r="E76" s="144"/>
      <c r="F76" s="145"/>
    </row>
    <row r="77" spans="1:6" ht="12.75" customHeight="1" x14ac:dyDescent="0.2">
      <c r="A77" s="45"/>
      <c r="B77" s="174" t="s">
        <v>110</v>
      </c>
      <c r="C77" s="174"/>
      <c r="D77" s="174"/>
      <c r="E77" s="130">
        <f>ROUND(SUM(E70+E75),2)</f>
        <v>6156.02</v>
      </c>
      <c r="F77" s="58"/>
    </row>
    <row r="78" spans="1:6" ht="12.75" customHeight="1" x14ac:dyDescent="0.2">
      <c r="A78" s="45"/>
      <c r="B78" s="65"/>
      <c r="C78" s="115"/>
      <c r="D78" s="126"/>
      <c r="E78" s="144"/>
      <c r="F78" s="145"/>
    </row>
    <row r="79" spans="1:6" ht="12.75" customHeight="1" x14ac:dyDescent="0.2">
      <c r="A79" s="45"/>
      <c r="B79" s="55" t="s">
        <v>111</v>
      </c>
      <c r="C79" s="146" t="s">
        <v>112</v>
      </c>
      <c r="D79" s="146" t="s">
        <v>26</v>
      </c>
      <c r="E79" s="57" t="s">
        <v>20</v>
      </c>
      <c r="F79" s="47"/>
    </row>
    <row r="80" spans="1:6" ht="12.75" customHeight="1" x14ac:dyDescent="0.2">
      <c r="A80" s="45"/>
      <c r="B80" s="147" t="s">
        <v>113</v>
      </c>
      <c r="C80" s="148" t="s">
        <v>114</v>
      </c>
      <c r="D80" s="149">
        <v>0.05</v>
      </c>
      <c r="E80" s="133">
        <f>D80*E85</f>
        <v>358.95150000000001</v>
      </c>
      <c r="F80" s="77"/>
    </row>
    <row r="81" spans="1:6" ht="12.75" customHeight="1" x14ac:dyDescent="0.2">
      <c r="A81" s="45"/>
      <c r="B81" s="147" t="s">
        <v>115</v>
      </c>
      <c r="C81" s="150" t="s">
        <v>116</v>
      </c>
      <c r="D81" s="149">
        <v>1.6500000000000001E-2</v>
      </c>
      <c r="E81" s="137">
        <f>D81*E85</f>
        <v>118.45399500000001</v>
      </c>
      <c r="F81" s="77"/>
    </row>
    <row r="82" spans="1:6" ht="12.75" customHeight="1" x14ac:dyDescent="0.2">
      <c r="A82" s="45"/>
      <c r="B82" s="147" t="s">
        <v>117</v>
      </c>
      <c r="C82" s="150" t="s">
        <v>118</v>
      </c>
      <c r="D82" s="149">
        <v>7.5999999999999998E-2</v>
      </c>
      <c r="E82" s="137">
        <f>D82*E85</f>
        <v>545.60627999999997</v>
      </c>
      <c r="F82" s="77"/>
    </row>
    <row r="83" spans="1:6" ht="12.75" customHeight="1" x14ac:dyDescent="0.2">
      <c r="A83" s="45"/>
      <c r="B83" s="151" t="s">
        <v>119</v>
      </c>
      <c r="C83" s="152"/>
      <c r="D83" s="127">
        <f>SUM(D80:D82)</f>
        <v>0.14250000000000002</v>
      </c>
      <c r="E83" s="138">
        <f>D83*E85</f>
        <v>1023.0117750000001</v>
      </c>
      <c r="F83" s="63"/>
    </row>
    <row r="84" spans="1:6" ht="12.75" customHeight="1" x14ac:dyDescent="0.2">
      <c r="A84" s="45"/>
      <c r="B84" s="65"/>
      <c r="C84" s="115"/>
      <c r="D84" s="126"/>
      <c r="E84" s="144"/>
      <c r="F84" s="145"/>
    </row>
    <row r="85" spans="1:6" ht="12.75" customHeight="1" x14ac:dyDescent="0.2">
      <c r="A85" s="45"/>
      <c r="B85" s="174" t="s">
        <v>120</v>
      </c>
      <c r="C85" s="174"/>
      <c r="D85" s="174"/>
      <c r="E85" s="153">
        <f>ROUND((E77)/(1-D83),2)</f>
        <v>7179.03</v>
      </c>
      <c r="F85" s="58"/>
    </row>
    <row r="86" spans="1:6" ht="12.75" customHeight="1" x14ac:dyDescent="0.2">
      <c r="A86" s="45"/>
      <c r="B86" s="65"/>
      <c r="C86" s="65"/>
      <c r="D86" s="65"/>
      <c r="E86" s="67"/>
      <c r="F86" s="65"/>
    </row>
    <row r="87" spans="1:6" ht="12.75" customHeight="1" x14ac:dyDescent="0.2">
      <c r="A87" s="45"/>
      <c r="B87" s="174" t="s">
        <v>121</v>
      </c>
      <c r="C87" s="174"/>
      <c r="D87" s="174"/>
      <c r="E87" s="153">
        <f>E85*12</f>
        <v>86148.36</v>
      </c>
      <c r="F87" s="65"/>
    </row>
    <row r="88" spans="1:6" ht="12.75" customHeight="1" x14ac:dyDescent="0.2">
      <c r="A88" s="45"/>
      <c r="B88" s="65"/>
      <c r="C88" s="65"/>
      <c r="D88" s="65"/>
      <c r="E88" s="67"/>
      <c r="F88" s="65"/>
    </row>
    <row r="89" spans="1:6" ht="12.75" customHeight="1" x14ac:dyDescent="0.2">
      <c r="A89" s="45"/>
      <c r="B89" s="65"/>
      <c r="C89" s="65"/>
      <c r="D89" s="65"/>
      <c r="E89" s="67"/>
      <c r="F89" s="65"/>
    </row>
    <row r="90" spans="1:6" ht="12.75" customHeight="1" x14ac:dyDescent="0.2">
      <c r="A90" s="45"/>
      <c r="B90" s="65"/>
      <c r="C90" s="65"/>
      <c r="D90" s="65"/>
      <c r="E90" s="67"/>
      <c r="F90" s="65"/>
    </row>
    <row r="91" spans="1:6" ht="12.75" customHeight="1" x14ac:dyDescent="0.2">
      <c r="A91" s="45"/>
      <c r="B91" s="65"/>
      <c r="C91" s="65"/>
      <c r="D91" s="65"/>
      <c r="E91" s="67"/>
      <c r="F91" s="65"/>
    </row>
    <row r="92" spans="1:6" ht="12.75" customHeight="1" x14ac:dyDescent="0.2">
      <c r="A92" s="45"/>
      <c r="B92" s="65"/>
      <c r="C92" s="65"/>
      <c r="D92" s="65"/>
      <c r="E92" s="67"/>
      <c r="F92" s="65"/>
    </row>
    <row r="93" spans="1:6" ht="12.75" customHeight="1" x14ac:dyDescent="0.2">
      <c r="A93" s="45"/>
      <c r="B93" s="65"/>
      <c r="C93" s="65"/>
      <c r="D93" s="65"/>
      <c r="E93" s="67"/>
      <c r="F93" s="65"/>
    </row>
    <row r="94" spans="1:6" ht="12.75" customHeight="1" x14ac:dyDescent="0.2">
      <c r="A94" s="45"/>
      <c r="B94" s="65"/>
      <c r="C94" s="65"/>
      <c r="D94" s="65"/>
      <c r="E94" s="67"/>
      <c r="F94" s="65"/>
    </row>
    <row r="95" spans="1:6" ht="12.75" customHeight="1" x14ac:dyDescent="0.2">
      <c r="A95" s="45"/>
      <c r="B95" s="65"/>
      <c r="C95" s="65"/>
      <c r="D95" s="65"/>
      <c r="E95" s="67"/>
      <c r="F95" s="65"/>
    </row>
    <row r="96" spans="1:6" ht="12.75" customHeight="1" x14ac:dyDescent="0.2">
      <c r="A96" s="45"/>
      <c r="B96" s="65"/>
      <c r="C96" s="65"/>
      <c r="D96" s="65"/>
      <c r="E96" s="67"/>
      <c r="F96" s="65"/>
    </row>
    <row r="97" spans="1:6" ht="12.75" customHeight="1" x14ac:dyDescent="0.2">
      <c r="A97" s="45"/>
      <c r="B97" s="65"/>
      <c r="C97" s="65"/>
      <c r="D97" s="65"/>
      <c r="E97" s="67"/>
      <c r="F97" s="65"/>
    </row>
    <row r="98" spans="1:6" ht="12.75" customHeight="1" x14ac:dyDescent="0.2">
      <c r="A98" s="45"/>
      <c r="B98" s="65"/>
      <c r="C98" s="65"/>
      <c r="D98" s="65"/>
      <c r="E98" s="67"/>
      <c r="F98" s="65"/>
    </row>
    <row r="99" spans="1:6" ht="12.75" customHeight="1" x14ac:dyDescent="0.2">
      <c r="A99" s="45"/>
      <c r="B99" s="65"/>
      <c r="C99" s="65"/>
      <c r="D99" s="65"/>
      <c r="E99" s="67"/>
      <c r="F99" s="65"/>
    </row>
    <row r="100" spans="1:6" ht="12.75" customHeight="1" x14ac:dyDescent="0.2">
      <c r="A100" s="45"/>
      <c r="B100" s="65"/>
      <c r="C100" s="65"/>
      <c r="D100" s="65"/>
      <c r="E100" s="67"/>
      <c r="F100" s="65"/>
    </row>
    <row r="101" spans="1:6" ht="12.75" customHeight="1" x14ac:dyDescent="0.2">
      <c r="A101" s="45"/>
      <c r="B101" s="65"/>
      <c r="C101" s="65"/>
      <c r="D101" s="65"/>
      <c r="E101" s="67"/>
      <c r="F101" s="65"/>
    </row>
    <row r="102" spans="1:6" ht="12.75" customHeight="1" x14ac:dyDescent="0.2">
      <c r="A102" s="45"/>
      <c r="B102" s="65"/>
      <c r="C102" s="65"/>
      <c r="D102" s="65"/>
      <c r="E102" s="67"/>
      <c r="F102" s="65"/>
    </row>
    <row r="103" spans="1:6" ht="12.75" customHeight="1" x14ac:dyDescent="0.2">
      <c r="A103" s="45"/>
      <c r="B103" s="65"/>
      <c r="C103" s="65"/>
      <c r="D103" s="65"/>
      <c r="E103" s="67"/>
      <c r="F103" s="65"/>
    </row>
    <row r="104" spans="1:6" ht="12.75" customHeight="1" x14ac:dyDescent="0.2">
      <c r="A104" s="45"/>
      <c r="B104" s="65"/>
      <c r="C104" s="65"/>
      <c r="D104" s="65"/>
      <c r="E104" s="67"/>
      <c r="F104" s="65"/>
    </row>
    <row r="105" spans="1:6" ht="12.75" customHeight="1" x14ac:dyDescent="0.2">
      <c r="A105" s="45"/>
      <c r="B105" s="65"/>
      <c r="C105" s="65"/>
      <c r="D105" s="65"/>
      <c r="E105" s="67"/>
      <c r="F105" s="65"/>
    </row>
    <row r="106" spans="1:6" ht="12.75" customHeight="1" x14ac:dyDescent="0.2">
      <c r="A106" s="45"/>
      <c r="B106" s="65"/>
      <c r="C106" s="65"/>
      <c r="D106" s="65"/>
      <c r="E106" s="67"/>
      <c r="F106" s="65"/>
    </row>
    <row r="107" spans="1:6" ht="12.75" customHeight="1" x14ac:dyDescent="0.2">
      <c r="A107" s="45"/>
      <c r="B107" s="65"/>
      <c r="C107" s="65"/>
      <c r="D107" s="65"/>
      <c r="E107" s="67"/>
      <c r="F107" s="65"/>
    </row>
    <row r="108" spans="1:6" ht="12.75" customHeight="1" x14ac:dyDescent="0.2">
      <c r="A108" s="45"/>
      <c r="B108" s="65"/>
      <c r="C108" s="65"/>
      <c r="D108" s="65"/>
      <c r="E108" s="67"/>
      <c r="F108" s="65"/>
    </row>
    <row r="109" spans="1:6" ht="12.75" customHeight="1" x14ac:dyDescent="0.2">
      <c r="A109" s="45"/>
      <c r="B109" s="65"/>
      <c r="C109" s="65"/>
      <c r="D109" s="65"/>
      <c r="E109" s="67"/>
      <c r="F109" s="65"/>
    </row>
    <row r="110" spans="1:6" ht="12.75" customHeight="1" x14ac:dyDescent="0.2">
      <c r="A110" s="45"/>
      <c r="B110" s="65"/>
      <c r="C110" s="65"/>
      <c r="D110" s="65"/>
      <c r="E110" s="67"/>
      <c r="F110" s="65"/>
    </row>
    <row r="111" spans="1:6" ht="12.75" customHeight="1" x14ac:dyDescent="0.2">
      <c r="A111" s="45"/>
      <c r="B111" s="65"/>
      <c r="C111" s="65"/>
      <c r="D111" s="65"/>
      <c r="E111" s="67"/>
      <c r="F111" s="65"/>
    </row>
    <row r="112" spans="1:6" ht="12.75" customHeight="1" x14ac:dyDescent="0.2">
      <c r="A112" s="45"/>
      <c r="B112" s="65"/>
      <c r="C112" s="65"/>
      <c r="D112" s="65"/>
      <c r="E112" s="67"/>
      <c r="F112" s="65"/>
    </row>
    <row r="113" spans="1:6" ht="12.75" customHeight="1" x14ac:dyDescent="0.2">
      <c r="A113" s="45"/>
      <c r="B113" s="65"/>
      <c r="C113" s="65"/>
      <c r="D113" s="65"/>
      <c r="E113" s="67"/>
      <c r="F113" s="65"/>
    </row>
    <row r="114" spans="1:6" ht="12.75" customHeight="1" x14ac:dyDescent="0.2">
      <c r="A114" s="45"/>
      <c r="B114" s="65"/>
      <c r="C114" s="65"/>
      <c r="D114" s="65"/>
      <c r="E114" s="67"/>
      <c r="F114" s="65"/>
    </row>
    <row r="115" spans="1:6" ht="12.75" customHeight="1" x14ac:dyDescent="0.2">
      <c r="A115" s="45"/>
      <c r="B115" s="65"/>
      <c r="C115" s="65"/>
      <c r="D115" s="65"/>
      <c r="E115" s="67"/>
      <c r="F115" s="65"/>
    </row>
    <row r="116" spans="1:6" ht="12.75" customHeight="1" x14ac:dyDescent="0.2">
      <c r="A116" s="45"/>
      <c r="B116" s="65"/>
      <c r="C116" s="65"/>
      <c r="D116" s="65"/>
      <c r="E116" s="67"/>
      <c r="F116" s="65"/>
    </row>
    <row r="117" spans="1:6" ht="12.75" customHeight="1" x14ac:dyDescent="0.2">
      <c r="A117" s="45"/>
      <c r="B117" s="65"/>
      <c r="C117" s="65"/>
      <c r="D117" s="65"/>
      <c r="E117" s="67"/>
      <c r="F117" s="65"/>
    </row>
    <row r="118" spans="1:6" ht="12.75" customHeight="1" x14ac:dyDescent="0.2">
      <c r="A118" s="45"/>
      <c r="B118" s="65"/>
      <c r="C118" s="65"/>
      <c r="D118" s="65"/>
      <c r="E118" s="67"/>
      <c r="F118" s="65"/>
    </row>
    <row r="119" spans="1:6" ht="12.75" customHeight="1" x14ac:dyDescent="0.2">
      <c r="A119" s="45"/>
      <c r="B119" s="65"/>
      <c r="C119" s="65"/>
      <c r="D119" s="65"/>
      <c r="E119" s="67"/>
      <c r="F119" s="65"/>
    </row>
    <row r="120" spans="1:6" ht="12.75" customHeight="1" x14ac:dyDescent="0.2">
      <c r="A120" s="45"/>
      <c r="B120" s="65"/>
      <c r="C120" s="65"/>
      <c r="D120" s="65"/>
      <c r="E120" s="67"/>
      <c r="F120" s="65"/>
    </row>
    <row r="121" spans="1:6" ht="12.75" customHeight="1" x14ac:dyDescent="0.2">
      <c r="A121" s="45"/>
      <c r="B121" s="65"/>
      <c r="C121" s="65"/>
      <c r="D121" s="65"/>
      <c r="E121" s="67"/>
      <c r="F121" s="65"/>
    </row>
    <row r="122" spans="1:6" ht="12.75" customHeight="1" x14ac:dyDescent="0.2">
      <c r="A122" s="45"/>
      <c r="B122" s="65"/>
      <c r="C122" s="65"/>
      <c r="D122" s="65"/>
      <c r="E122" s="67"/>
      <c r="F122" s="65"/>
    </row>
    <row r="123" spans="1:6" ht="12.75" customHeight="1" x14ac:dyDescent="0.2">
      <c r="A123" s="45"/>
      <c r="B123" s="65"/>
      <c r="C123" s="65"/>
      <c r="D123" s="65"/>
      <c r="E123" s="67"/>
      <c r="F123" s="65"/>
    </row>
    <row r="124" spans="1:6" ht="12.75" customHeight="1" x14ac:dyDescent="0.2">
      <c r="A124" s="45"/>
      <c r="B124" s="65"/>
      <c r="C124" s="65"/>
      <c r="D124" s="65"/>
      <c r="E124" s="67"/>
      <c r="F124" s="65"/>
    </row>
    <row r="125" spans="1:6" ht="12.75" customHeight="1" x14ac:dyDescent="0.2">
      <c r="A125" s="45"/>
      <c r="B125" s="65"/>
      <c r="C125" s="65"/>
      <c r="D125" s="65"/>
      <c r="E125" s="67"/>
      <c r="F125" s="65"/>
    </row>
    <row r="126" spans="1:6" ht="12.75" customHeight="1" x14ac:dyDescent="0.2">
      <c r="A126" s="45"/>
      <c r="B126" s="65"/>
      <c r="C126" s="65"/>
      <c r="D126" s="65"/>
      <c r="E126" s="67"/>
      <c r="F126" s="65"/>
    </row>
    <row r="127" spans="1:6" ht="12.75" customHeight="1" x14ac:dyDescent="0.2">
      <c r="A127" s="45"/>
      <c r="B127" s="65"/>
      <c r="C127" s="65"/>
      <c r="D127" s="65"/>
      <c r="E127" s="67"/>
      <c r="F127" s="65"/>
    </row>
    <row r="128" spans="1:6" ht="12.75" customHeight="1" x14ac:dyDescent="0.2">
      <c r="A128" s="45"/>
      <c r="B128" s="65"/>
      <c r="C128" s="65"/>
      <c r="D128" s="65"/>
      <c r="E128" s="67"/>
      <c r="F128" s="65"/>
    </row>
    <row r="129" spans="1:6" ht="12.75" customHeight="1" x14ac:dyDescent="0.2">
      <c r="A129" s="45"/>
      <c r="B129" s="65"/>
      <c r="C129" s="65"/>
      <c r="D129" s="65"/>
      <c r="E129" s="67"/>
      <c r="F129" s="65"/>
    </row>
    <row r="130" spans="1:6" ht="12.75" customHeight="1" x14ac:dyDescent="0.2">
      <c r="A130" s="45"/>
      <c r="B130" s="65"/>
      <c r="C130" s="65"/>
      <c r="D130" s="65"/>
      <c r="E130" s="67"/>
      <c r="F130" s="65"/>
    </row>
    <row r="131" spans="1:6" ht="12.75" customHeight="1" x14ac:dyDescent="0.2">
      <c r="A131" s="45"/>
      <c r="B131" s="65"/>
      <c r="C131" s="65"/>
      <c r="D131" s="65"/>
      <c r="E131" s="67"/>
      <c r="F131" s="65"/>
    </row>
    <row r="132" spans="1:6" ht="12.75" customHeight="1" x14ac:dyDescent="0.2">
      <c r="A132" s="45"/>
      <c r="B132" s="65"/>
      <c r="C132" s="65"/>
      <c r="D132" s="65"/>
      <c r="E132" s="67"/>
      <c r="F132" s="65"/>
    </row>
    <row r="133" spans="1:6" ht="12.75" customHeight="1" x14ac:dyDescent="0.2">
      <c r="A133" s="45"/>
      <c r="B133" s="65"/>
      <c r="C133" s="65"/>
      <c r="D133" s="65"/>
      <c r="E133" s="67"/>
      <c r="F133" s="65"/>
    </row>
    <row r="134" spans="1:6" ht="12.75" customHeight="1" x14ac:dyDescent="0.2">
      <c r="A134" s="45"/>
      <c r="B134" s="65"/>
      <c r="C134" s="65"/>
      <c r="D134" s="65"/>
      <c r="E134" s="67"/>
      <c r="F134" s="65"/>
    </row>
    <row r="135" spans="1:6" ht="12.75" customHeight="1" x14ac:dyDescent="0.2">
      <c r="A135" s="45"/>
      <c r="B135" s="65"/>
      <c r="C135" s="65"/>
      <c r="D135" s="65"/>
      <c r="E135" s="67"/>
      <c r="F135" s="65"/>
    </row>
    <row r="136" spans="1:6" ht="12.75" customHeight="1" x14ac:dyDescent="0.2">
      <c r="A136" s="45"/>
      <c r="B136" s="65"/>
      <c r="C136" s="65"/>
      <c r="D136" s="65"/>
      <c r="E136" s="67"/>
      <c r="F136" s="65"/>
    </row>
    <row r="137" spans="1:6" ht="12.75" customHeight="1" x14ac:dyDescent="0.2">
      <c r="A137" s="45"/>
      <c r="B137" s="65"/>
      <c r="C137" s="65"/>
      <c r="D137" s="65"/>
      <c r="E137" s="67"/>
      <c r="F137" s="65"/>
    </row>
    <row r="138" spans="1:6" ht="12.75" customHeight="1" x14ac:dyDescent="0.2">
      <c r="A138" s="45"/>
      <c r="B138" s="65"/>
      <c r="C138" s="65"/>
      <c r="D138" s="65"/>
      <c r="E138" s="67"/>
      <c r="F138" s="65"/>
    </row>
    <row r="139" spans="1:6" ht="12.75" customHeight="1" x14ac:dyDescent="0.2">
      <c r="A139" s="45"/>
      <c r="B139" s="65"/>
      <c r="C139" s="65"/>
      <c r="D139" s="65"/>
      <c r="E139" s="67"/>
      <c r="F139" s="65"/>
    </row>
    <row r="140" spans="1:6" ht="12.75" customHeight="1" x14ac:dyDescent="0.2">
      <c r="A140" s="45"/>
      <c r="B140" s="65"/>
      <c r="C140" s="65"/>
      <c r="D140" s="65"/>
      <c r="E140" s="67"/>
      <c r="F140" s="65"/>
    </row>
    <row r="141" spans="1:6" ht="12.75" customHeight="1" x14ac:dyDescent="0.2">
      <c r="A141" s="45"/>
      <c r="B141" s="65"/>
      <c r="C141" s="65"/>
      <c r="D141" s="65"/>
      <c r="E141" s="67"/>
      <c r="F141" s="65"/>
    </row>
    <row r="142" spans="1:6" ht="12.75" customHeight="1" x14ac:dyDescent="0.2">
      <c r="A142" s="45"/>
      <c r="B142" s="65"/>
      <c r="C142" s="65"/>
      <c r="D142" s="65"/>
      <c r="E142" s="67"/>
      <c r="F142" s="65"/>
    </row>
    <row r="143" spans="1:6" ht="12.75" customHeight="1" x14ac:dyDescent="0.2">
      <c r="A143" s="45"/>
      <c r="B143" s="65"/>
      <c r="C143" s="65"/>
      <c r="D143" s="65"/>
      <c r="E143" s="67"/>
      <c r="F143" s="65"/>
    </row>
    <row r="144" spans="1:6" ht="12.75" customHeight="1" x14ac:dyDescent="0.2">
      <c r="A144" s="45"/>
      <c r="B144" s="65"/>
      <c r="C144" s="65"/>
      <c r="D144" s="65"/>
      <c r="E144" s="67"/>
      <c r="F144" s="65"/>
    </row>
    <row r="145" spans="1:6" ht="12.75" customHeight="1" x14ac:dyDescent="0.2">
      <c r="A145" s="45"/>
      <c r="B145" s="65"/>
      <c r="C145" s="65"/>
      <c r="D145" s="65"/>
      <c r="E145" s="67"/>
      <c r="F145" s="65"/>
    </row>
    <row r="146" spans="1:6" ht="12.75" customHeight="1" x14ac:dyDescent="0.2">
      <c r="A146" s="45"/>
      <c r="B146" s="65"/>
      <c r="C146" s="65"/>
      <c r="D146" s="65"/>
      <c r="E146" s="67"/>
      <c r="F146" s="65"/>
    </row>
    <row r="147" spans="1:6" ht="12.75" customHeight="1" x14ac:dyDescent="0.2">
      <c r="A147" s="45"/>
      <c r="B147" s="65"/>
      <c r="C147" s="65"/>
      <c r="D147" s="65"/>
      <c r="E147" s="67"/>
      <c r="F147" s="65"/>
    </row>
    <row r="148" spans="1:6" ht="12.75" customHeight="1" x14ac:dyDescent="0.2">
      <c r="A148" s="45"/>
      <c r="B148" s="65"/>
      <c r="C148" s="65"/>
      <c r="D148" s="65"/>
      <c r="E148" s="67"/>
      <c r="F148" s="65"/>
    </row>
    <row r="149" spans="1:6" ht="12.75" customHeight="1" x14ac:dyDescent="0.2">
      <c r="A149" s="45"/>
      <c r="B149" s="65"/>
      <c r="C149" s="65"/>
      <c r="D149" s="65"/>
      <c r="E149" s="67"/>
      <c r="F149" s="65"/>
    </row>
    <row r="150" spans="1:6" ht="12.75" customHeight="1" x14ac:dyDescent="0.2">
      <c r="A150" s="45"/>
      <c r="B150" s="65"/>
      <c r="C150" s="65"/>
      <c r="D150" s="65"/>
      <c r="E150" s="67"/>
      <c r="F150" s="65"/>
    </row>
    <row r="151" spans="1:6" ht="12.75" customHeight="1" x14ac:dyDescent="0.2">
      <c r="A151" s="45"/>
      <c r="B151" s="65"/>
      <c r="C151" s="65"/>
      <c r="D151" s="65"/>
      <c r="E151" s="67"/>
      <c r="F151" s="65"/>
    </row>
    <row r="152" spans="1:6" ht="12.75" customHeight="1" x14ac:dyDescent="0.2">
      <c r="A152" s="45"/>
      <c r="B152" s="65"/>
      <c r="C152" s="65"/>
      <c r="D152" s="65"/>
      <c r="E152" s="67"/>
      <c r="F152" s="65"/>
    </row>
    <row r="153" spans="1:6" ht="12.75" customHeight="1" x14ac:dyDescent="0.2">
      <c r="A153" s="45"/>
      <c r="B153" s="65"/>
      <c r="C153" s="65"/>
      <c r="D153" s="65"/>
      <c r="E153" s="67"/>
      <c r="F153" s="65"/>
    </row>
    <row r="154" spans="1:6" ht="12.75" customHeight="1" x14ac:dyDescent="0.2">
      <c r="A154" s="45"/>
      <c r="B154" s="65"/>
      <c r="C154" s="65"/>
      <c r="D154" s="65"/>
      <c r="E154" s="67"/>
      <c r="F154" s="65"/>
    </row>
    <row r="155" spans="1:6" ht="12.75" customHeight="1" x14ac:dyDescent="0.2">
      <c r="A155" s="45"/>
      <c r="B155" s="65"/>
      <c r="C155" s="65"/>
      <c r="D155" s="65"/>
      <c r="E155" s="67"/>
      <c r="F155" s="65"/>
    </row>
    <row r="156" spans="1:6" ht="12.75" customHeight="1" x14ac:dyDescent="0.2">
      <c r="A156" s="45"/>
      <c r="B156" s="65"/>
      <c r="C156" s="65"/>
      <c r="D156" s="65"/>
      <c r="E156" s="67"/>
      <c r="F156" s="65"/>
    </row>
    <row r="157" spans="1:6" ht="12.75" customHeight="1" x14ac:dyDescent="0.2">
      <c r="A157" s="45"/>
      <c r="B157" s="65"/>
      <c r="C157" s="65"/>
      <c r="D157" s="65"/>
      <c r="E157" s="67"/>
      <c r="F157" s="65"/>
    </row>
    <row r="158" spans="1:6" ht="12.75" customHeight="1" x14ac:dyDescent="0.2">
      <c r="A158" s="45"/>
      <c r="B158" s="65"/>
      <c r="C158" s="65"/>
      <c r="D158" s="65"/>
      <c r="E158" s="67"/>
      <c r="F158" s="65"/>
    </row>
    <row r="159" spans="1:6" ht="12.75" customHeight="1" x14ac:dyDescent="0.2">
      <c r="A159" s="45"/>
      <c r="B159" s="65"/>
      <c r="C159" s="65"/>
      <c r="D159" s="65"/>
      <c r="E159" s="67"/>
      <c r="F159" s="65"/>
    </row>
    <row r="160" spans="1:6" ht="12.75" customHeight="1" x14ac:dyDescent="0.2">
      <c r="A160" s="45"/>
      <c r="B160" s="65"/>
      <c r="C160" s="65"/>
      <c r="D160" s="65"/>
      <c r="E160" s="67"/>
      <c r="F160" s="65"/>
    </row>
    <row r="161" spans="1:6" ht="12.75" customHeight="1" x14ac:dyDescent="0.2">
      <c r="A161" s="45"/>
      <c r="B161" s="65"/>
      <c r="C161" s="65"/>
      <c r="D161" s="65"/>
      <c r="E161" s="67"/>
      <c r="F161" s="65"/>
    </row>
    <row r="162" spans="1:6" ht="12.75" customHeight="1" x14ac:dyDescent="0.2">
      <c r="A162" s="45"/>
      <c r="B162" s="65"/>
      <c r="C162" s="65"/>
      <c r="D162" s="65"/>
      <c r="E162" s="67"/>
      <c r="F162" s="65"/>
    </row>
    <row r="163" spans="1:6" ht="12.75" customHeight="1" x14ac:dyDescent="0.2">
      <c r="A163" s="45"/>
      <c r="B163" s="65"/>
      <c r="C163" s="65"/>
      <c r="D163" s="65"/>
      <c r="E163" s="67"/>
      <c r="F163" s="65"/>
    </row>
    <row r="164" spans="1:6" ht="12.75" customHeight="1" x14ac:dyDescent="0.2">
      <c r="A164" s="45"/>
      <c r="B164" s="65"/>
      <c r="C164" s="65"/>
      <c r="D164" s="65"/>
      <c r="E164" s="67"/>
      <c r="F164" s="65"/>
    </row>
    <row r="165" spans="1:6" ht="12.75" customHeight="1" x14ac:dyDescent="0.2">
      <c r="A165" s="45"/>
      <c r="B165" s="65"/>
      <c r="C165" s="65"/>
      <c r="D165" s="65"/>
      <c r="E165" s="67"/>
      <c r="F165" s="65"/>
    </row>
    <row r="166" spans="1:6" ht="12.75" customHeight="1" x14ac:dyDescent="0.2">
      <c r="A166" s="45"/>
      <c r="B166" s="65"/>
      <c r="C166" s="65"/>
      <c r="D166" s="65"/>
      <c r="E166" s="67"/>
      <c r="F166" s="65"/>
    </row>
    <row r="167" spans="1:6" ht="12.75" customHeight="1" x14ac:dyDescent="0.2">
      <c r="A167" s="45"/>
      <c r="B167" s="65"/>
      <c r="C167" s="65"/>
      <c r="D167" s="65"/>
      <c r="E167" s="67"/>
      <c r="F167" s="65"/>
    </row>
    <row r="168" spans="1:6" ht="12.75" customHeight="1" x14ac:dyDescent="0.2">
      <c r="A168" s="45"/>
      <c r="B168" s="65"/>
      <c r="C168" s="65"/>
      <c r="D168" s="65"/>
      <c r="E168" s="67"/>
      <c r="F168" s="65"/>
    </row>
    <row r="169" spans="1:6" ht="12.75" customHeight="1" x14ac:dyDescent="0.2">
      <c r="A169" s="45"/>
      <c r="B169" s="65"/>
      <c r="C169" s="65"/>
      <c r="D169" s="65"/>
      <c r="E169" s="67"/>
      <c r="F169" s="65"/>
    </row>
    <row r="170" spans="1:6" ht="12.75" customHeight="1" x14ac:dyDescent="0.2">
      <c r="A170" s="45"/>
      <c r="B170" s="65"/>
      <c r="C170" s="65"/>
      <c r="D170" s="65"/>
      <c r="E170" s="67"/>
      <c r="F170" s="65"/>
    </row>
    <row r="171" spans="1:6" ht="12.75" customHeight="1" x14ac:dyDescent="0.2">
      <c r="A171" s="45"/>
      <c r="B171" s="65"/>
      <c r="C171" s="65"/>
      <c r="D171" s="65"/>
      <c r="E171" s="67"/>
      <c r="F171" s="65"/>
    </row>
    <row r="172" spans="1:6" ht="12.75" customHeight="1" x14ac:dyDescent="0.2">
      <c r="A172" s="45"/>
      <c r="B172" s="65"/>
      <c r="C172" s="65"/>
      <c r="D172" s="65"/>
      <c r="E172" s="67"/>
      <c r="F172" s="65"/>
    </row>
    <row r="173" spans="1:6" ht="12.75" customHeight="1" x14ac:dyDescent="0.2">
      <c r="A173" s="45"/>
      <c r="B173" s="65"/>
      <c r="C173" s="65"/>
      <c r="D173" s="65"/>
      <c r="E173" s="67"/>
      <c r="F173" s="65"/>
    </row>
    <row r="174" spans="1:6" ht="12.75" customHeight="1" x14ac:dyDescent="0.2">
      <c r="A174" s="45"/>
      <c r="B174" s="65"/>
      <c r="C174" s="65"/>
      <c r="D174" s="65"/>
      <c r="E174" s="67"/>
      <c r="F174" s="65"/>
    </row>
    <row r="175" spans="1:6" ht="12.75" customHeight="1" x14ac:dyDescent="0.2">
      <c r="A175" s="45"/>
      <c r="B175" s="65"/>
      <c r="C175" s="65"/>
      <c r="D175" s="65"/>
      <c r="E175" s="67"/>
      <c r="F175" s="65"/>
    </row>
    <row r="176" spans="1:6" ht="12.75" customHeight="1" x14ac:dyDescent="0.2">
      <c r="A176" s="45"/>
      <c r="B176" s="65"/>
      <c r="C176" s="65"/>
      <c r="D176" s="65"/>
      <c r="E176" s="67"/>
      <c r="F176" s="65"/>
    </row>
    <row r="177" spans="1:6" ht="12.75" customHeight="1" x14ac:dyDescent="0.2">
      <c r="A177" s="45"/>
      <c r="B177" s="65"/>
      <c r="C177" s="65"/>
      <c r="D177" s="65"/>
      <c r="E177" s="67"/>
      <c r="F177" s="65"/>
    </row>
    <row r="178" spans="1:6" ht="12.75" customHeight="1" x14ac:dyDescent="0.2">
      <c r="A178" s="45"/>
      <c r="B178" s="65"/>
      <c r="C178" s="65"/>
      <c r="D178" s="65"/>
      <c r="E178" s="67"/>
      <c r="F178" s="65"/>
    </row>
    <row r="179" spans="1:6" ht="12.75" customHeight="1" x14ac:dyDescent="0.2">
      <c r="A179" s="45"/>
      <c r="B179" s="65"/>
      <c r="C179" s="65"/>
      <c r="D179" s="65"/>
      <c r="E179" s="67"/>
      <c r="F179" s="65"/>
    </row>
    <row r="180" spans="1:6" ht="12.75" customHeight="1" x14ac:dyDescent="0.2">
      <c r="A180" s="45"/>
      <c r="B180" s="65"/>
      <c r="C180" s="65"/>
      <c r="D180" s="65"/>
      <c r="E180" s="67"/>
      <c r="F180" s="65"/>
    </row>
    <row r="181" spans="1:6" ht="12.75" customHeight="1" x14ac:dyDescent="0.2">
      <c r="A181" s="45"/>
      <c r="B181" s="65"/>
      <c r="C181" s="65"/>
      <c r="D181" s="65"/>
      <c r="E181" s="67"/>
      <c r="F181" s="65"/>
    </row>
    <row r="182" spans="1:6" ht="12.75" customHeight="1" x14ac:dyDescent="0.2">
      <c r="A182" s="45"/>
      <c r="B182" s="65"/>
      <c r="C182" s="65"/>
      <c r="D182" s="65"/>
      <c r="E182" s="67"/>
      <c r="F182" s="65"/>
    </row>
    <row r="183" spans="1:6" ht="12.75" customHeight="1" x14ac:dyDescent="0.2">
      <c r="A183" s="45"/>
      <c r="B183" s="65"/>
      <c r="C183" s="65"/>
      <c r="D183" s="65"/>
      <c r="E183" s="67"/>
      <c r="F183" s="65"/>
    </row>
    <row r="184" spans="1:6" ht="12.75" customHeight="1" x14ac:dyDescent="0.2">
      <c r="A184" s="45"/>
      <c r="B184" s="65"/>
      <c r="C184" s="65"/>
      <c r="D184" s="65"/>
      <c r="E184" s="67"/>
      <c r="F184" s="65"/>
    </row>
    <row r="185" spans="1:6" ht="12.75" customHeight="1" x14ac:dyDescent="0.2">
      <c r="A185" s="45"/>
      <c r="B185" s="65"/>
      <c r="C185" s="65"/>
      <c r="D185" s="65"/>
      <c r="E185" s="67"/>
      <c r="F185" s="65"/>
    </row>
    <row r="186" spans="1:6" ht="12.75" customHeight="1" x14ac:dyDescent="0.2">
      <c r="A186" s="45"/>
      <c r="B186" s="65"/>
      <c r="C186" s="65"/>
      <c r="D186" s="65"/>
      <c r="E186" s="67"/>
      <c r="F186" s="65"/>
    </row>
    <row r="187" spans="1:6" ht="12.75" customHeight="1" x14ac:dyDescent="0.2">
      <c r="A187" s="45"/>
      <c r="B187" s="65"/>
      <c r="C187" s="65"/>
      <c r="D187" s="65"/>
      <c r="E187" s="67"/>
      <c r="F187" s="65"/>
    </row>
    <row r="188" spans="1:6" ht="12.75" customHeight="1" x14ac:dyDescent="0.2">
      <c r="A188" s="45"/>
      <c r="B188" s="65"/>
      <c r="C188" s="65"/>
      <c r="D188" s="65"/>
      <c r="E188" s="67"/>
      <c r="F188" s="65"/>
    </row>
    <row r="189" spans="1:6" ht="12.75" customHeight="1" x14ac:dyDescent="0.2">
      <c r="A189" s="45"/>
      <c r="B189" s="65"/>
      <c r="C189" s="65"/>
      <c r="D189" s="65"/>
      <c r="E189" s="67"/>
      <c r="F189" s="65"/>
    </row>
    <row r="190" spans="1:6" ht="12.75" customHeight="1" x14ac:dyDescent="0.2">
      <c r="A190" s="45"/>
      <c r="B190" s="65"/>
      <c r="C190" s="65"/>
      <c r="D190" s="65"/>
      <c r="E190" s="67"/>
      <c r="F190" s="65"/>
    </row>
    <row r="191" spans="1:6" ht="12.75" customHeight="1" x14ac:dyDescent="0.2">
      <c r="A191" s="45"/>
      <c r="B191" s="65"/>
      <c r="C191" s="65"/>
      <c r="D191" s="65"/>
      <c r="E191" s="67"/>
      <c r="F191" s="65"/>
    </row>
    <row r="192" spans="1:6" ht="12.75" customHeight="1" x14ac:dyDescent="0.2">
      <c r="A192" s="45"/>
      <c r="B192" s="65"/>
      <c r="C192" s="65"/>
      <c r="D192" s="65"/>
      <c r="E192" s="67"/>
      <c r="F192" s="65"/>
    </row>
    <row r="193" spans="1:6" ht="12.75" customHeight="1" x14ac:dyDescent="0.2">
      <c r="A193" s="45"/>
      <c r="B193" s="65"/>
      <c r="C193" s="65"/>
      <c r="D193" s="65"/>
      <c r="E193" s="67"/>
      <c r="F193" s="65"/>
    </row>
    <row r="194" spans="1:6" ht="12.75" customHeight="1" x14ac:dyDescent="0.2">
      <c r="A194" s="45"/>
      <c r="B194" s="65"/>
      <c r="C194" s="65"/>
      <c r="D194" s="65"/>
      <c r="E194" s="67"/>
      <c r="F194" s="65"/>
    </row>
    <row r="195" spans="1:6" ht="12.75" customHeight="1" x14ac:dyDescent="0.2">
      <c r="A195" s="45"/>
      <c r="B195" s="65"/>
      <c r="C195" s="65"/>
      <c r="D195" s="65"/>
      <c r="E195" s="67"/>
      <c r="F195" s="65"/>
    </row>
    <row r="196" spans="1:6" ht="12.75" customHeight="1" x14ac:dyDescent="0.2">
      <c r="A196" s="45"/>
      <c r="B196" s="65"/>
      <c r="C196" s="65"/>
      <c r="D196" s="65"/>
      <c r="E196" s="67"/>
      <c r="F196" s="65"/>
    </row>
    <row r="197" spans="1:6" ht="12.75" customHeight="1" x14ac:dyDescent="0.2">
      <c r="A197" s="45"/>
      <c r="B197" s="65"/>
      <c r="C197" s="65"/>
      <c r="D197" s="65"/>
      <c r="E197" s="67"/>
      <c r="F197" s="65"/>
    </row>
    <row r="198" spans="1:6" ht="12.75" customHeight="1" x14ac:dyDescent="0.2">
      <c r="A198" s="45"/>
      <c r="B198" s="65"/>
      <c r="C198" s="65"/>
      <c r="D198" s="65"/>
      <c r="E198" s="67"/>
      <c r="F198" s="65"/>
    </row>
    <row r="199" spans="1:6" ht="12.75" customHeight="1" x14ac:dyDescent="0.2">
      <c r="A199" s="45"/>
      <c r="B199" s="65"/>
      <c r="C199" s="65"/>
      <c r="D199" s="65"/>
      <c r="E199" s="67"/>
      <c r="F199" s="65"/>
    </row>
    <row r="200" spans="1:6" ht="12.75" customHeight="1" x14ac:dyDescent="0.2">
      <c r="A200" s="45"/>
      <c r="B200" s="65"/>
      <c r="C200" s="65"/>
      <c r="D200" s="65"/>
      <c r="E200" s="67"/>
      <c r="F200" s="65"/>
    </row>
    <row r="201" spans="1:6" ht="12.75" customHeight="1" x14ac:dyDescent="0.2">
      <c r="A201" s="45"/>
      <c r="B201" s="65"/>
      <c r="C201" s="65"/>
      <c r="D201" s="65"/>
      <c r="E201" s="67"/>
      <c r="F201" s="65"/>
    </row>
    <row r="202" spans="1:6" ht="12.75" customHeight="1" x14ac:dyDescent="0.2">
      <c r="A202" s="45"/>
      <c r="B202" s="65"/>
      <c r="C202" s="65"/>
      <c r="D202" s="65"/>
      <c r="E202" s="67"/>
      <c r="F202" s="65"/>
    </row>
    <row r="203" spans="1:6" ht="12.75" customHeight="1" x14ac:dyDescent="0.2">
      <c r="A203" s="45"/>
      <c r="B203" s="65"/>
      <c r="C203" s="65"/>
      <c r="D203" s="65"/>
      <c r="E203" s="67"/>
      <c r="F203" s="65"/>
    </row>
    <row r="204" spans="1:6" ht="12.75" customHeight="1" x14ac:dyDescent="0.2">
      <c r="A204" s="45"/>
      <c r="B204" s="65"/>
      <c r="C204" s="65"/>
      <c r="D204" s="65"/>
      <c r="E204" s="67"/>
      <c r="F204" s="65"/>
    </row>
    <row r="205" spans="1:6" ht="12.75" customHeight="1" x14ac:dyDescent="0.2">
      <c r="A205" s="45"/>
      <c r="B205" s="65"/>
      <c r="C205" s="65"/>
      <c r="D205" s="65"/>
      <c r="E205" s="67"/>
      <c r="F205" s="65"/>
    </row>
    <row r="206" spans="1:6" ht="12.75" customHeight="1" x14ac:dyDescent="0.2">
      <c r="A206" s="45"/>
      <c r="B206" s="65"/>
      <c r="C206" s="65"/>
      <c r="D206" s="65"/>
      <c r="E206" s="67"/>
      <c r="F206" s="65"/>
    </row>
    <row r="207" spans="1:6" ht="12.75" customHeight="1" x14ac:dyDescent="0.2">
      <c r="A207" s="45"/>
      <c r="B207" s="65"/>
      <c r="C207" s="65"/>
      <c r="D207" s="65"/>
      <c r="E207" s="67"/>
      <c r="F207" s="65"/>
    </row>
    <row r="208" spans="1:6" ht="12.75" customHeight="1" x14ac:dyDescent="0.2">
      <c r="A208" s="45"/>
      <c r="B208" s="65"/>
      <c r="C208" s="65"/>
      <c r="D208" s="65"/>
      <c r="E208" s="67"/>
      <c r="F208" s="65"/>
    </row>
    <row r="209" spans="1:6" ht="12.75" customHeight="1" x14ac:dyDescent="0.2">
      <c r="A209" s="45"/>
      <c r="B209" s="65"/>
      <c r="C209" s="65"/>
      <c r="D209" s="65"/>
      <c r="E209" s="67"/>
      <c r="F209" s="65"/>
    </row>
    <row r="210" spans="1:6" ht="12.75" customHeight="1" x14ac:dyDescent="0.2">
      <c r="A210" s="45"/>
      <c r="B210" s="65"/>
      <c r="C210" s="65"/>
      <c r="D210" s="65"/>
      <c r="E210" s="67"/>
      <c r="F210" s="65"/>
    </row>
    <row r="211" spans="1:6" ht="12.75" customHeight="1" x14ac:dyDescent="0.2">
      <c r="A211" s="45"/>
      <c r="B211" s="65"/>
      <c r="C211" s="65"/>
      <c r="D211" s="65"/>
      <c r="E211" s="67"/>
      <c r="F211" s="65"/>
    </row>
    <row r="212" spans="1:6" ht="12.75" customHeight="1" x14ac:dyDescent="0.2">
      <c r="A212" s="45"/>
      <c r="B212" s="65"/>
      <c r="C212" s="65"/>
      <c r="D212" s="65"/>
      <c r="E212" s="67"/>
      <c r="F212" s="65"/>
    </row>
    <row r="213" spans="1:6" ht="12.75" customHeight="1" x14ac:dyDescent="0.2">
      <c r="A213" s="45"/>
      <c r="B213" s="65"/>
      <c r="C213" s="65"/>
      <c r="D213" s="65"/>
      <c r="E213" s="67"/>
      <c r="F213" s="65"/>
    </row>
    <row r="214" spans="1:6" ht="12.75" customHeight="1" x14ac:dyDescent="0.2">
      <c r="A214" s="45"/>
      <c r="B214" s="65"/>
      <c r="C214" s="65"/>
      <c r="D214" s="65"/>
      <c r="E214" s="67"/>
      <c r="F214" s="65"/>
    </row>
    <row r="215" spans="1:6" ht="12.75" customHeight="1" x14ac:dyDescent="0.2">
      <c r="A215" s="45"/>
      <c r="B215" s="65"/>
      <c r="C215" s="65"/>
      <c r="D215" s="65"/>
      <c r="E215" s="67"/>
      <c r="F215" s="65"/>
    </row>
    <row r="216" spans="1:6" ht="12.75" customHeight="1" x14ac:dyDescent="0.2">
      <c r="A216" s="45"/>
      <c r="B216" s="65"/>
      <c r="C216" s="65"/>
      <c r="D216" s="65"/>
      <c r="E216" s="67"/>
      <c r="F216" s="65"/>
    </row>
    <row r="217" spans="1:6" ht="12.75" customHeight="1" x14ac:dyDescent="0.2">
      <c r="A217" s="45"/>
      <c r="B217" s="65"/>
      <c r="C217" s="65"/>
      <c r="D217" s="65"/>
      <c r="E217" s="67"/>
      <c r="F217" s="65"/>
    </row>
    <row r="218" spans="1:6" ht="12.75" customHeight="1" x14ac:dyDescent="0.2">
      <c r="A218" s="45"/>
      <c r="B218" s="65"/>
      <c r="C218" s="65"/>
      <c r="D218" s="65"/>
      <c r="E218" s="67"/>
      <c r="F218" s="65"/>
    </row>
    <row r="219" spans="1:6" ht="12.75" customHeight="1" x14ac:dyDescent="0.2">
      <c r="A219" s="45"/>
      <c r="B219" s="65"/>
      <c r="C219" s="65"/>
      <c r="D219" s="65"/>
      <c r="E219" s="67"/>
      <c r="F219" s="65"/>
    </row>
    <row r="220" spans="1:6" ht="12.75" customHeight="1" x14ac:dyDescent="0.2">
      <c r="A220" s="45"/>
      <c r="B220" s="65"/>
      <c r="C220" s="65"/>
      <c r="D220" s="65"/>
      <c r="E220" s="67"/>
      <c r="F220" s="65"/>
    </row>
    <row r="221" spans="1:6" ht="12.75" customHeight="1" x14ac:dyDescent="0.2">
      <c r="A221" s="45"/>
      <c r="B221" s="65"/>
      <c r="C221" s="65"/>
      <c r="D221" s="65"/>
      <c r="E221" s="67"/>
      <c r="F221" s="65"/>
    </row>
    <row r="222" spans="1:6" ht="12.75" customHeight="1" x14ac:dyDescent="0.2">
      <c r="A222" s="45"/>
      <c r="B222" s="65"/>
      <c r="C222" s="65"/>
      <c r="D222" s="65"/>
      <c r="E222" s="67"/>
      <c r="F222" s="65"/>
    </row>
    <row r="223" spans="1:6" ht="12.75" customHeight="1" x14ac:dyDescent="0.2">
      <c r="A223" s="45"/>
      <c r="B223" s="65"/>
      <c r="C223" s="65"/>
      <c r="D223" s="65"/>
      <c r="E223" s="67"/>
      <c r="F223" s="65"/>
    </row>
    <row r="224" spans="1:6" ht="12.75" customHeight="1" x14ac:dyDescent="0.2">
      <c r="A224" s="45"/>
      <c r="B224" s="65"/>
      <c r="C224" s="65"/>
      <c r="D224" s="65"/>
      <c r="E224" s="67"/>
      <c r="F224" s="65"/>
    </row>
    <row r="225" spans="1:6" ht="12.75" customHeight="1" x14ac:dyDescent="0.2">
      <c r="A225" s="45"/>
      <c r="B225" s="65"/>
      <c r="C225" s="65"/>
      <c r="D225" s="65"/>
      <c r="E225" s="67"/>
      <c r="F225" s="65"/>
    </row>
    <row r="226" spans="1:6" ht="12.75" customHeight="1" x14ac:dyDescent="0.2">
      <c r="A226" s="45"/>
      <c r="B226" s="65"/>
      <c r="C226" s="65"/>
      <c r="D226" s="65"/>
      <c r="E226" s="67"/>
      <c r="F226" s="65"/>
    </row>
    <row r="227" spans="1:6" ht="12.75" customHeight="1" x14ac:dyDescent="0.2">
      <c r="A227" s="45"/>
      <c r="B227" s="65"/>
      <c r="C227" s="65"/>
      <c r="D227" s="65"/>
      <c r="E227" s="67"/>
      <c r="F227" s="65"/>
    </row>
    <row r="228" spans="1:6" ht="12.75" customHeight="1" x14ac:dyDescent="0.2">
      <c r="A228" s="45"/>
      <c r="B228" s="65"/>
      <c r="C228" s="65"/>
      <c r="D228" s="65"/>
      <c r="E228" s="67"/>
      <c r="F228" s="65"/>
    </row>
    <row r="229" spans="1:6" ht="12.75" customHeight="1" x14ac:dyDescent="0.2">
      <c r="A229" s="45"/>
      <c r="B229" s="65"/>
      <c r="C229" s="65"/>
      <c r="D229" s="65"/>
      <c r="E229" s="67"/>
      <c r="F229" s="65"/>
    </row>
    <row r="230" spans="1:6" ht="12.75" customHeight="1" x14ac:dyDescent="0.2">
      <c r="A230" s="45"/>
      <c r="B230" s="65"/>
      <c r="C230" s="65"/>
      <c r="D230" s="65"/>
      <c r="E230" s="67"/>
      <c r="F230" s="65"/>
    </row>
    <row r="231" spans="1:6" ht="12.75" customHeight="1" x14ac:dyDescent="0.2">
      <c r="A231" s="45"/>
      <c r="B231" s="65"/>
      <c r="C231" s="65"/>
      <c r="D231" s="65"/>
      <c r="E231" s="67"/>
      <c r="F231" s="65"/>
    </row>
    <row r="232" spans="1:6" ht="12.75" customHeight="1" x14ac:dyDescent="0.2">
      <c r="A232" s="45"/>
      <c r="B232" s="65"/>
      <c r="C232" s="65"/>
      <c r="D232" s="65"/>
      <c r="E232" s="67"/>
      <c r="F232" s="65"/>
    </row>
    <row r="233" spans="1:6" ht="12.75" customHeight="1" x14ac:dyDescent="0.2">
      <c r="A233" s="45"/>
      <c r="B233" s="65"/>
      <c r="C233" s="65"/>
      <c r="D233" s="65"/>
      <c r="E233" s="67"/>
      <c r="F233" s="65"/>
    </row>
    <row r="234" spans="1:6" ht="12.75" customHeight="1" x14ac:dyDescent="0.2">
      <c r="A234" s="45"/>
      <c r="B234" s="65"/>
      <c r="C234" s="65"/>
      <c r="D234" s="65"/>
      <c r="E234" s="67"/>
      <c r="F234" s="65"/>
    </row>
    <row r="235" spans="1:6" ht="12.75" customHeight="1" x14ac:dyDescent="0.2">
      <c r="A235" s="45"/>
      <c r="B235" s="65"/>
      <c r="C235" s="65"/>
      <c r="D235" s="65"/>
      <c r="E235" s="67"/>
      <c r="F235" s="65"/>
    </row>
    <row r="236" spans="1:6" ht="12.75" customHeight="1" x14ac:dyDescent="0.2">
      <c r="A236" s="45"/>
      <c r="B236" s="65"/>
      <c r="C236" s="65"/>
      <c r="D236" s="65"/>
      <c r="E236" s="67"/>
      <c r="F236" s="65"/>
    </row>
    <row r="237" spans="1:6" ht="12.75" customHeight="1" x14ac:dyDescent="0.2">
      <c r="A237" s="45"/>
      <c r="B237" s="65"/>
      <c r="C237" s="65"/>
      <c r="D237" s="65"/>
      <c r="E237" s="67"/>
      <c r="F237" s="65"/>
    </row>
    <row r="238" spans="1:6" ht="12.75" customHeight="1" x14ac:dyDescent="0.2">
      <c r="A238" s="45"/>
      <c r="B238" s="65"/>
      <c r="C238" s="65"/>
      <c r="D238" s="65"/>
      <c r="E238" s="67"/>
      <c r="F238" s="65"/>
    </row>
    <row r="239" spans="1:6" ht="12.75" customHeight="1" x14ac:dyDescent="0.2">
      <c r="A239" s="45"/>
      <c r="B239" s="65"/>
      <c r="C239" s="65"/>
      <c r="D239" s="65"/>
      <c r="E239" s="67"/>
      <c r="F239" s="65"/>
    </row>
    <row r="240" spans="1:6" ht="12.75" customHeight="1" x14ac:dyDescent="0.2">
      <c r="A240" s="45"/>
      <c r="B240" s="65"/>
      <c r="C240" s="65"/>
      <c r="D240" s="65"/>
      <c r="E240" s="67"/>
      <c r="F240" s="65"/>
    </row>
    <row r="241" spans="1:6" ht="12.75" customHeight="1" x14ac:dyDescent="0.2">
      <c r="A241" s="45"/>
      <c r="B241" s="65"/>
      <c r="C241" s="65"/>
      <c r="D241" s="65"/>
      <c r="E241" s="67"/>
      <c r="F241" s="65"/>
    </row>
    <row r="242" spans="1:6" ht="12.75" customHeight="1" x14ac:dyDescent="0.2">
      <c r="A242" s="45"/>
      <c r="B242" s="65"/>
      <c r="C242" s="65"/>
      <c r="D242" s="65"/>
      <c r="E242" s="67"/>
      <c r="F242" s="65"/>
    </row>
    <row r="243" spans="1:6" ht="12.75" customHeight="1" x14ac:dyDescent="0.2">
      <c r="A243" s="45"/>
      <c r="B243" s="65"/>
      <c r="C243" s="65"/>
      <c r="D243" s="65"/>
      <c r="E243" s="67"/>
      <c r="F243" s="65"/>
    </row>
    <row r="244" spans="1:6" ht="12.75" customHeight="1" x14ac:dyDescent="0.2">
      <c r="A244" s="45"/>
      <c r="B244" s="65"/>
      <c r="C244" s="65"/>
      <c r="D244" s="65"/>
      <c r="E244" s="67"/>
      <c r="F244" s="65"/>
    </row>
    <row r="245" spans="1:6" ht="12.75" customHeight="1" x14ac:dyDescent="0.2">
      <c r="A245" s="45"/>
      <c r="B245" s="65"/>
      <c r="C245" s="65"/>
      <c r="D245" s="65"/>
      <c r="E245" s="67"/>
      <c r="F245" s="65"/>
    </row>
    <row r="246" spans="1:6" ht="12.75" customHeight="1" x14ac:dyDescent="0.2">
      <c r="A246" s="45"/>
      <c r="B246" s="65"/>
      <c r="C246" s="65"/>
      <c r="D246" s="65"/>
      <c r="E246" s="67"/>
      <c r="F246" s="65"/>
    </row>
    <row r="247" spans="1:6" ht="12.75" customHeight="1" x14ac:dyDescent="0.2">
      <c r="A247" s="45"/>
      <c r="B247" s="65"/>
      <c r="C247" s="65"/>
      <c r="D247" s="65"/>
      <c r="E247" s="67"/>
      <c r="F247" s="65"/>
    </row>
    <row r="248" spans="1:6" ht="12.75" customHeight="1" x14ac:dyDescent="0.2">
      <c r="A248" s="45"/>
      <c r="B248" s="65"/>
      <c r="C248" s="65"/>
      <c r="D248" s="65"/>
      <c r="E248" s="67"/>
      <c r="F248" s="65"/>
    </row>
    <row r="249" spans="1:6" ht="12.75" customHeight="1" x14ac:dyDescent="0.2">
      <c r="A249" s="45"/>
      <c r="B249" s="65"/>
      <c r="C249" s="65"/>
      <c r="D249" s="65"/>
      <c r="E249" s="67"/>
      <c r="F249" s="65"/>
    </row>
    <row r="250" spans="1:6" ht="12.75" customHeight="1" x14ac:dyDescent="0.2">
      <c r="A250" s="45"/>
      <c r="B250" s="65"/>
      <c r="C250" s="65"/>
      <c r="D250" s="65"/>
      <c r="E250" s="67"/>
      <c r="F250" s="65"/>
    </row>
    <row r="251" spans="1:6" ht="12.75" customHeight="1" x14ac:dyDescent="0.2">
      <c r="A251" s="45"/>
      <c r="B251" s="65"/>
      <c r="C251" s="65"/>
      <c r="D251" s="65"/>
      <c r="E251" s="67"/>
      <c r="F251" s="65"/>
    </row>
    <row r="252" spans="1:6" ht="12.75" customHeight="1" x14ac:dyDescent="0.2">
      <c r="A252" s="45"/>
      <c r="B252" s="65"/>
      <c r="C252" s="65"/>
      <c r="D252" s="65"/>
      <c r="E252" s="67"/>
      <c r="F252" s="65"/>
    </row>
    <row r="253" spans="1:6" ht="12.75" customHeight="1" x14ac:dyDescent="0.2">
      <c r="A253" s="45"/>
      <c r="B253" s="65"/>
      <c r="C253" s="65"/>
      <c r="D253" s="65"/>
      <c r="E253" s="67"/>
      <c r="F253" s="65"/>
    </row>
    <row r="254" spans="1:6" ht="12.75" customHeight="1" x14ac:dyDescent="0.2">
      <c r="A254" s="45"/>
      <c r="B254" s="65"/>
      <c r="C254" s="65"/>
      <c r="D254" s="65"/>
      <c r="E254" s="67"/>
      <c r="F254" s="65"/>
    </row>
    <row r="255" spans="1:6" ht="12.75" customHeight="1" x14ac:dyDescent="0.2">
      <c r="A255" s="45"/>
      <c r="B255" s="65"/>
      <c r="C255" s="65"/>
      <c r="D255" s="65"/>
      <c r="E255" s="67"/>
      <c r="F255" s="65"/>
    </row>
    <row r="256" spans="1:6" ht="12.75" customHeight="1" x14ac:dyDescent="0.2">
      <c r="A256" s="45"/>
      <c r="B256" s="65"/>
      <c r="C256" s="65"/>
      <c r="D256" s="65"/>
      <c r="E256" s="67"/>
      <c r="F256" s="65"/>
    </row>
    <row r="257" spans="1:6" ht="12.75" customHeight="1" x14ac:dyDescent="0.2">
      <c r="A257" s="45"/>
      <c r="B257" s="65"/>
      <c r="C257" s="65"/>
      <c r="D257" s="65"/>
      <c r="E257" s="67"/>
      <c r="F257" s="65"/>
    </row>
    <row r="258" spans="1:6" ht="12.75" customHeight="1" x14ac:dyDescent="0.2">
      <c r="A258" s="45"/>
      <c r="B258" s="65"/>
      <c r="C258" s="65"/>
      <c r="D258" s="65"/>
      <c r="E258" s="67"/>
      <c r="F258" s="65"/>
    </row>
    <row r="259" spans="1:6" ht="12.75" customHeight="1" x14ac:dyDescent="0.2">
      <c r="A259" s="45"/>
      <c r="B259" s="65"/>
      <c r="C259" s="65"/>
      <c r="D259" s="65"/>
      <c r="E259" s="67"/>
      <c r="F259" s="65"/>
    </row>
    <row r="260" spans="1:6" ht="12.75" customHeight="1" x14ac:dyDescent="0.2">
      <c r="A260" s="45"/>
      <c r="B260" s="65"/>
      <c r="C260" s="65"/>
      <c r="D260" s="65"/>
      <c r="E260" s="67"/>
      <c r="F260" s="65"/>
    </row>
    <row r="261" spans="1:6" ht="12.75" customHeight="1" x14ac:dyDescent="0.2">
      <c r="A261" s="45"/>
      <c r="B261" s="65"/>
      <c r="C261" s="65"/>
      <c r="D261" s="65"/>
      <c r="E261" s="67"/>
      <c r="F261" s="65"/>
    </row>
    <row r="262" spans="1:6" ht="12.75" customHeight="1" x14ac:dyDescent="0.2">
      <c r="A262" s="45"/>
      <c r="B262" s="65"/>
      <c r="C262" s="65"/>
      <c r="D262" s="65"/>
      <c r="E262" s="67"/>
      <c r="F262" s="65"/>
    </row>
    <row r="263" spans="1:6" ht="12.75" customHeight="1" x14ac:dyDescent="0.2">
      <c r="A263" s="45"/>
      <c r="B263" s="65"/>
      <c r="C263" s="65"/>
      <c r="D263" s="65"/>
      <c r="E263" s="67"/>
      <c r="F263" s="65"/>
    </row>
    <row r="264" spans="1:6" ht="12.75" customHeight="1" x14ac:dyDescent="0.2">
      <c r="A264" s="45"/>
      <c r="B264" s="65"/>
      <c r="C264" s="65"/>
      <c r="D264" s="65"/>
      <c r="E264" s="67"/>
      <c r="F264" s="65"/>
    </row>
    <row r="265" spans="1:6" ht="12.75" customHeight="1" x14ac:dyDescent="0.2">
      <c r="A265" s="45"/>
      <c r="B265" s="65"/>
      <c r="C265" s="65"/>
      <c r="D265" s="65"/>
      <c r="E265" s="67"/>
      <c r="F265" s="65"/>
    </row>
    <row r="266" spans="1:6" ht="12.75" customHeight="1" x14ac:dyDescent="0.2">
      <c r="A266" s="45"/>
      <c r="B266" s="65"/>
      <c r="C266" s="65"/>
      <c r="D266" s="65"/>
      <c r="E266" s="67"/>
      <c r="F266" s="65"/>
    </row>
    <row r="267" spans="1:6" ht="12.75" customHeight="1" x14ac:dyDescent="0.2">
      <c r="A267" s="45"/>
      <c r="B267" s="65"/>
      <c r="C267" s="65"/>
      <c r="D267" s="65"/>
      <c r="E267" s="67"/>
      <c r="F267" s="65"/>
    </row>
    <row r="268" spans="1:6" ht="12.75" customHeight="1" x14ac:dyDescent="0.2">
      <c r="A268" s="45"/>
      <c r="B268" s="65"/>
      <c r="C268" s="65"/>
      <c r="D268" s="65"/>
      <c r="E268" s="67"/>
      <c r="F268" s="65"/>
    </row>
    <row r="269" spans="1:6" ht="12.75" customHeight="1" x14ac:dyDescent="0.2">
      <c r="A269" s="45"/>
      <c r="B269" s="65"/>
      <c r="C269" s="65"/>
      <c r="D269" s="65"/>
      <c r="E269" s="67"/>
      <c r="F269" s="65"/>
    </row>
    <row r="270" spans="1:6" ht="12.75" customHeight="1" x14ac:dyDescent="0.2">
      <c r="A270" s="45"/>
      <c r="B270" s="65"/>
      <c r="C270" s="65"/>
      <c r="D270" s="65"/>
      <c r="E270" s="67"/>
      <c r="F270" s="65"/>
    </row>
    <row r="271" spans="1:6" ht="12.75" customHeight="1" x14ac:dyDescent="0.2">
      <c r="A271" s="45"/>
      <c r="B271" s="65"/>
      <c r="C271" s="65"/>
      <c r="D271" s="65"/>
      <c r="E271" s="67"/>
      <c r="F271" s="65"/>
    </row>
    <row r="272" spans="1:6" ht="12.75" customHeight="1" x14ac:dyDescent="0.2">
      <c r="A272" s="45"/>
      <c r="B272" s="65"/>
      <c r="C272" s="65"/>
      <c r="D272" s="65"/>
      <c r="E272" s="67"/>
      <c r="F272" s="65"/>
    </row>
    <row r="273" spans="1:6" ht="12.75" customHeight="1" x14ac:dyDescent="0.2">
      <c r="A273" s="45"/>
      <c r="B273" s="65"/>
      <c r="C273" s="65"/>
      <c r="D273" s="65"/>
      <c r="E273" s="67"/>
      <c r="F273" s="65"/>
    </row>
    <row r="274" spans="1:6" ht="12.75" customHeight="1" x14ac:dyDescent="0.2">
      <c r="A274" s="45"/>
      <c r="B274" s="65"/>
      <c r="C274" s="65"/>
      <c r="D274" s="65"/>
      <c r="E274" s="67"/>
      <c r="F274" s="65"/>
    </row>
    <row r="275" spans="1:6" ht="12.75" customHeight="1" x14ac:dyDescent="0.2">
      <c r="A275" s="45"/>
      <c r="B275" s="65"/>
      <c r="C275" s="65"/>
      <c r="D275" s="65"/>
      <c r="E275" s="67"/>
      <c r="F275" s="65"/>
    </row>
    <row r="276" spans="1:6" ht="12.75" customHeight="1" x14ac:dyDescent="0.2">
      <c r="A276" s="45"/>
      <c r="B276" s="65"/>
      <c r="C276" s="65"/>
      <c r="D276" s="65"/>
      <c r="E276" s="67"/>
      <c r="F276" s="65"/>
    </row>
    <row r="277" spans="1:6" ht="12.75" customHeight="1" x14ac:dyDescent="0.2">
      <c r="A277" s="45"/>
      <c r="B277" s="65"/>
      <c r="C277" s="65"/>
      <c r="D277" s="65"/>
      <c r="E277" s="67"/>
      <c r="F277" s="65"/>
    </row>
    <row r="278" spans="1:6" ht="12.75" customHeight="1" x14ac:dyDescent="0.2">
      <c r="A278" s="45"/>
      <c r="B278" s="65"/>
      <c r="C278" s="65"/>
      <c r="D278" s="65"/>
      <c r="E278" s="67"/>
      <c r="F278" s="65"/>
    </row>
    <row r="279" spans="1:6" ht="12.75" customHeight="1" x14ac:dyDescent="0.2">
      <c r="A279" s="45"/>
      <c r="B279" s="65"/>
      <c r="C279" s="65"/>
      <c r="D279" s="65"/>
      <c r="E279" s="67"/>
      <c r="F279" s="65"/>
    </row>
    <row r="280" spans="1:6" ht="12.75" customHeight="1" x14ac:dyDescent="0.2">
      <c r="A280" s="45"/>
      <c r="B280" s="65"/>
      <c r="C280" s="65"/>
      <c r="D280" s="65"/>
      <c r="E280" s="67"/>
      <c r="F280" s="65"/>
    </row>
    <row r="281" spans="1:6" ht="12.75" customHeight="1" x14ac:dyDescent="0.2">
      <c r="A281" s="45"/>
      <c r="B281" s="65"/>
      <c r="C281" s="65"/>
      <c r="D281" s="65"/>
      <c r="E281" s="67"/>
      <c r="F281" s="65"/>
    </row>
    <row r="282" spans="1:6" ht="12.75" customHeight="1" x14ac:dyDescent="0.2">
      <c r="A282" s="45"/>
      <c r="B282" s="65"/>
      <c r="C282" s="65"/>
      <c r="D282" s="65"/>
      <c r="E282" s="67"/>
      <c r="F282" s="65"/>
    </row>
    <row r="283" spans="1:6" ht="12.75" customHeight="1" x14ac:dyDescent="0.2">
      <c r="A283" s="45"/>
      <c r="B283" s="65"/>
      <c r="C283" s="65"/>
      <c r="D283" s="65"/>
      <c r="E283" s="67"/>
      <c r="F283" s="65"/>
    </row>
    <row r="284" spans="1:6" ht="12.75" customHeight="1" x14ac:dyDescent="0.2">
      <c r="A284" s="45"/>
      <c r="B284" s="65"/>
      <c r="C284" s="65"/>
      <c r="D284" s="65"/>
      <c r="E284" s="67"/>
      <c r="F284" s="65"/>
    </row>
    <row r="285" spans="1:6" ht="12.75" customHeight="1" x14ac:dyDescent="0.2">
      <c r="A285" s="45"/>
      <c r="B285" s="65"/>
      <c r="C285" s="65"/>
      <c r="D285" s="65"/>
      <c r="E285" s="67"/>
      <c r="F285" s="65"/>
    </row>
    <row r="286" spans="1:6" ht="12.75" customHeight="1" x14ac:dyDescent="0.2">
      <c r="A286" s="45"/>
      <c r="B286" s="65"/>
      <c r="C286" s="65"/>
      <c r="D286" s="65"/>
      <c r="E286" s="67"/>
      <c r="F286" s="65"/>
    </row>
    <row r="287" spans="1:6" ht="12.75" customHeight="1" x14ac:dyDescent="0.2">
      <c r="A287" s="45"/>
      <c r="B287" s="65"/>
      <c r="C287" s="65"/>
      <c r="D287" s="65"/>
      <c r="E287" s="67"/>
      <c r="F287" s="65"/>
    </row>
    <row r="288" spans="1:6" ht="15.75" customHeight="1" x14ac:dyDescent="0.2">
      <c r="E288" s="154"/>
    </row>
    <row r="289" spans="5:5" ht="15.75" customHeight="1" x14ac:dyDescent="0.2">
      <c r="E289" s="154"/>
    </row>
    <row r="290" spans="5:5" ht="15.75" customHeight="1" x14ac:dyDescent="0.2">
      <c r="E290" s="154"/>
    </row>
    <row r="291" spans="5:5" ht="15.75" customHeight="1" x14ac:dyDescent="0.2">
      <c r="E291" s="154"/>
    </row>
    <row r="292" spans="5:5" ht="15.75" customHeight="1" x14ac:dyDescent="0.2">
      <c r="E292" s="154"/>
    </row>
    <row r="293" spans="5:5" ht="15.75" customHeight="1" x14ac:dyDescent="0.2">
      <c r="E293" s="154"/>
    </row>
    <row r="294" spans="5:5" ht="15.75" customHeight="1" x14ac:dyDescent="0.2">
      <c r="E294" s="154"/>
    </row>
    <row r="295" spans="5:5" ht="15.75" customHeight="1" x14ac:dyDescent="0.2">
      <c r="E295" s="154"/>
    </row>
    <row r="296" spans="5:5" ht="15.75" customHeight="1" x14ac:dyDescent="0.2">
      <c r="E296" s="154"/>
    </row>
    <row r="297" spans="5:5" ht="15.75" customHeight="1" x14ac:dyDescent="0.2">
      <c r="E297" s="154"/>
    </row>
    <row r="298" spans="5:5" ht="15.75" customHeight="1" x14ac:dyDescent="0.2">
      <c r="E298" s="154"/>
    </row>
    <row r="299" spans="5:5" ht="15.75" customHeight="1" x14ac:dyDescent="0.2">
      <c r="E299" s="154"/>
    </row>
    <row r="300" spans="5:5" ht="15.75" customHeight="1" x14ac:dyDescent="0.2">
      <c r="E300" s="154"/>
    </row>
    <row r="301" spans="5:5" ht="15.75" customHeight="1" x14ac:dyDescent="0.2">
      <c r="E301" s="154"/>
    </row>
    <row r="302" spans="5:5" ht="15.75" customHeight="1" x14ac:dyDescent="0.2">
      <c r="E302" s="154"/>
    </row>
    <row r="303" spans="5:5" ht="15.75" customHeight="1" x14ac:dyDescent="0.2">
      <c r="E303" s="154"/>
    </row>
    <row r="304" spans="5:5" ht="15.75" customHeight="1" x14ac:dyDescent="0.2">
      <c r="E304" s="154"/>
    </row>
    <row r="305" spans="5:5" ht="15.75" customHeight="1" x14ac:dyDescent="0.2">
      <c r="E305" s="154"/>
    </row>
    <row r="306" spans="5:5" ht="15.75" customHeight="1" x14ac:dyDescent="0.2">
      <c r="E306" s="154"/>
    </row>
    <row r="307" spans="5:5" ht="15.75" customHeight="1" x14ac:dyDescent="0.2">
      <c r="E307" s="154"/>
    </row>
    <row r="308" spans="5:5" ht="15.75" customHeight="1" x14ac:dyDescent="0.2">
      <c r="E308" s="154"/>
    </row>
    <row r="309" spans="5:5" ht="15.75" customHeight="1" x14ac:dyDescent="0.2">
      <c r="E309" s="154"/>
    </row>
    <row r="310" spans="5:5" ht="15.75" customHeight="1" x14ac:dyDescent="0.2">
      <c r="E310" s="154"/>
    </row>
    <row r="311" spans="5:5" ht="15.75" customHeight="1" x14ac:dyDescent="0.2">
      <c r="E311" s="154"/>
    </row>
    <row r="312" spans="5:5" ht="15.75" customHeight="1" x14ac:dyDescent="0.2">
      <c r="E312" s="154"/>
    </row>
    <row r="313" spans="5:5" ht="15.75" customHeight="1" x14ac:dyDescent="0.2">
      <c r="E313" s="154"/>
    </row>
    <row r="314" spans="5:5" ht="15.75" customHeight="1" x14ac:dyDescent="0.2">
      <c r="E314" s="154"/>
    </row>
    <row r="315" spans="5:5" ht="15.75" customHeight="1" x14ac:dyDescent="0.2">
      <c r="E315" s="154"/>
    </row>
    <row r="316" spans="5:5" ht="15.75" customHeight="1" x14ac:dyDescent="0.2">
      <c r="E316" s="154"/>
    </row>
    <row r="317" spans="5:5" ht="15.75" customHeight="1" x14ac:dyDescent="0.2">
      <c r="E317" s="154"/>
    </row>
    <row r="318" spans="5:5" ht="15.75" customHeight="1" x14ac:dyDescent="0.2">
      <c r="E318" s="154"/>
    </row>
    <row r="319" spans="5:5" ht="15.75" customHeight="1" x14ac:dyDescent="0.2">
      <c r="E319" s="154"/>
    </row>
    <row r="320" spans="5:5" ht="15.75" customHeight="1" x14ac:dyDescent="0.2">
      <c r="E320" s="154"/>
    </row>
    <row r="321" spans="5:5" ht="15.75" customHeight="1" x14ac:dyDescent="0.2">
      <c r="E321" s="154"/>
    </row>
    <row r="322" spans="5:5" ht="15.75" customHeight="1" x14ac:dyDescent="0.2">
      <c r="E322" s="154"/>
    </row>
    <row r="323" spans="5:5" ht="15.75" customHeight="1" x14ac:dyDescent="0.2">
      <c r="E323" s="154"/>
    </row>
    <row r="324" spans="5:5" ht="15.75" customHeight="1" x14ac:dyDescent="0.2">
      <c r="E324" s="154"/>
    </row>
    <row r="325" spans="5:5" ht="15.75" customHeight="1" x14ac:dyDescent="0.2">
      <c r="E325" s="154"/>
    </row>
    <row r="326" spans="5:5" ht="15.75" customHeight="1" x14ac:dyDescent="0.2">
      <c r="E326" s="154"/>
    </row>
    <row r="327" spans="5:5" ht="15.75" customHeight="1" x14ac:dyDescent="0.2">
      <c r="E327" s="154"/>
    </row>
    <row r="328" spans="5:5" ht="15.75" customHeight="1" x14ac:dyDescent="0.2">
      <c r="E328" s="154"/>
    </row>
    <row r="329" spans="5:5" ht="15.75" customHeight="1" x14ac:dyDescent="0.2">
      <c r="E329" s="154"/>
    </row>
    <row r="330" spans="5:5" ht="15.75" customHeight="1" x14ac:dyDescent="0.2">
      <c r="E330" s="154"/>
    </row>
    <row r="331" spans="5:5" ht="15.75" customHeight="1" x14ac:dyDescent="0.2">
      <c r="E331" s="154"/>
    </row>
    <row r="332" spans="5:5" ht="15.75" customHeight="1" x14ac:dyDescent="0.2">
      <c r="E332" s="154"/>
    </row>
    <row r="333" spans="5:5" ht="15.75" customHeight="1" x14ac:dyDescent="0.2">
      <c r="E333" s="154"/>
    </row>
    <row r="334" spans="5:5" ht="15.75" customHeight="1" x14ac:dyDescent="0.2">
      <c r="E334" s="154"/>
    </row>
    <row r="335" spans="5:5" ht="15.75" customHeight="1" x14ac:dyDescent="0.2">
      <c r="E335" s="154"/>
    </row>
    <row r="336" spans="5:5" ht="15.75" customHeight="1" x14ac:dyDescent="0.2">
      <c r="E336" s="154"/>
    </row>
    <row r="337" spans="5:5" ht="15.75" customHeight="1" x14ac:dyDescent="0.2">
      <c r="E337" s="154"/>
    </row>
    <row r="338" spans="5:5" ht="15.75" customHeight="1" x14ac:dyDescent="0.2">
      <c r="E338" s="154"/>
    </row>
    <row r="339" spans="5:5" ht="15.75" customHeight="1" x14ac:dyDescent="0.2">
      <c r="E339" s="154"/>
    </row>
    <row r="340" spans="5:5" ht="15.75" customHeight="1" x14ac:dyDescent="0.2">
      <c r="E340" s="154"/>
    </row>
    <row r="341" spans="5:5" ht="15.75" customHeight="1" x14ac:dyDescent="0.2">
      <c r="E341" s="154"/>
    </row>
    <row r="342" spans="5:5" ht="15.75" customHeight="1" x14ac:dyDescent="0.2">
      <c r="E342" s="154"/>
    </row>
    <row r="343" spans="5:5" ht="15.75" customHeight="1" x14ac:dyDescent="0.2">
      <c r="E343" s="154"/>
    </row>
    <row r="344" spans="5:5" ht="15.75" customHeight="1" x14ac:dyDescent="0.2">
      <c r="E344" s="154"/>
    </row>
    <row r="345" spans="5:5" ht="15.75" customHeight="1" x14ac:dyDescent="0.2">
      <c r="E345" s="154"/>
    </row>
    <row r="346" spans="5:5" ht="15.75" customHeight="1" x14ac:dyDescent="0.2">
      <c r="E346" s="154"/>
    </row>
    <row r="347" spans="5:5" ht="15.75" customHeight="1" x14ac:dyDescent="0.2">
      <c r="E347" s="154"/>
    </row>
    <row r="348" spans="5:5" ht="15.75" customHeight="1" x14ac:dyDescent="0.2">
      <c r="E348" s="154"/>
    </row>
    <row r="349" spans="5:5" ht="15.75" customHeight="1" x14ac:dyDescent="0.2">
      <c r="E349" s="154"/>
    </row>
    <row r="350" spans="5:5" ht="15.75" customHeight="1" x14ac:dyDescent="0.2">
      <c r="E350" s="154"/>
    </row>
    <row r="351" spans="5:5" ht="15.75" customHeight="1" x14ac:dyDescent="0.2">
      <c r="E351" s="154"/>
    </row>
    <row r="352" spans="5:5" ht="15.75" customHeight="1" x14ac:dyDescent="0.2">
      <c r="E352" s="154"/>
    </row>
    <row r="353" spans="5:5" ht="15.75" customHeight="1" x14ac:dyDescent="0.2">
      <c r="E353" s="154"/>
    </row>
    <row r="354" spans="5:5" ht="15.75" customHeight="1" x14ac:dyDescent="0.2">
      <c r="E354" s="154"/>
    </row>
    <row r="355" spans="5:5" ht="15.75" customHeight="1" x14ac:dyDescent="0.2">
      <c r="E355" s="154"/>
    </row>
    <row r="356" spans="5:5" ht="15.75" customHeight="1" x14ac:dyDescent="0.2">
      <c r="E356" s="154"/>
    </row>
    <row r="357" spans="5:5" ht="15.75" customHeight="1" x14ac:dyDescent="0.2">
      <c r="E357" s="154"/>
    </row>
    <row r="358" spans="5:5" ht="15.75" customHeight="1" x14ac:dyDescent="0.2">
      <c r="E358" s="154"/>
    </row>
    <row r="359" spans="5:5" ht="15.75" customHeight="1" x14ac:dyDescent="0.2">
      <c r="E359" s="154"/>
    </row>
    <row r="360" spans="5:5" ht="15.75" customHeight="1" x14ac:dyDescent="0.2">
      <c r="E360" s="154"/>
    </row>
    <row r="361" spans="5:5" ht="15.75" customHeight="1" x14ac:dyDescent="0.2">
      <c r="E361" s="154"/>
    </row>
    <row r="362" spans="5:5" ht="15.75" customHeight="1" x14ac:dyDescent="0.2">
      <c r="E362" s="154"/>
    </row>
    <row r="363" spans="5:5" ht="15.75" customHeight="1" x14ac:dyDescent="0.2">
      <c r="E363" s="154"/>
    </row>
    <row r="364" spans="5:5" ht="15.75" customHeight="1" x14ac:dyDescent="0.2">
      <c r="E364" s="154"/>
    </row>
    <row r="365" spans="5:5" ht="15.75" customHeight="1" x14ac:dyDescent="0.2">
      <c r="E365" s="154"/>
    </row>
    <row r="366" spans="5:5" ht="15.75" customHeight="1" x14ac:dyDescent="0.2">
      <c r="E366" s="154"/>
    </row>
    <row r="367" spans="5:5" ht="15.75" customHeight="1" x14ac:dyDescent="0.2">
      <c r="E367" s="154"/>
    </row>
    <row r="368" spans="5:5" ht="15.75" customHeight="1" x14ac:dyDescent="0.2">
      <c r="E368" s="154"/>
    </row>
    <row r="369" spans="5:5" ht="15.75" customHeight="1" x14ac:dyDescent="0.2">
      <c r="E369" s="154"/>
    </row>
    <row r="370" spans="5:5" ht="15.75" customHeight="1" x14ac:dyDescent="0.2">
      <c r="E370" s="154"/>
    </row>
    <row r="371" spans="5:5" ht="15.75" customHeight="1" x14ac:dyDescent="0.2">
      <c r="E371" s="154"/>
    </row>
    <row r="372" spans="5:5" ht="15.75" customHeight="1" x14ac:dyDescent="0.2">
      <c r="E372" s="154"/>
    </row>
    <row r="373" spans="5:5" ht="15.75" customHeight="1" x14ac:dyDescent="0.2">
      <c r="E373" s="154"/>
    </row>
    <row r="374" spans="5:5" ht="15.75" customHeight="1" x14ac:dyDescent="0.2">
      <c r="E374" s="154"/>
    </row>
    <row r="375" spans="5:5" ht="15.75" customHeight="1" x14ac:dyDescent="0.2">
      <c r="E375" s="154"/>
    </row>
    <row r="376" spans="5:5" ht="15.75" customHeight="1" x14ac:dyDescent="0.2">
      <c r="E376" s="154"/>
    </row>
    <row r="377" spans="5:5" ht="15.75" customHeight="1" x14ac:dyDescent="0.2">
      <c r="E377" s="154"/>
    </row>
    <row r="378" spans="5:5" ht="15.75" customHeight="1" x14ac:dyDescent="0.2">
      <c r="E378" s="154"/>
    </row>
    <row r="379" spans="5:5" ht="15.75" customHeight="1" x14ac:dyDescent="0.2">
      <c r="E379" s="154"/>
    </row>
    <row r="380" spans="5:5" ht="15.75" customHeight="1" x14ac:dyDescent="0.2">
      <c r="E380" s="154"/>
    </row>
    <row r="381" spans="5:5" ht="15.75" customHeight="1" x14ac:dyDescent="0.2">
      <c r="E381" s="154"/>
    </row>
    <row r="382" spans="5:5" ht="15.75" customHeight="1" x14ac:dyDescent="0.2">
      <c r="E382" s="154"/>
    </row>
    <row r="383" spans="5:5" ht="15.75" customHeight="1" x14ac:dyDescent="0.2">
      <c r="E383" s="154"/>
    </row>
    <row r="384" spans="5:5" ht="15.75" customHeight="1" x14ac:dyDescent="0.2">
      <c r="E384" s="154"/>
    </row>
    <row r="385" spans="5:5" ht="15.75" customHeight="1" x14ac:dyDescent="0.2">
      <c r="E385" s="154"/>
    </row>
    <row r="386" spans="5:5" ht="15.75" customHeight="1" x14ac:dyDescent="0.2">
      <c r="E386" s="154"/>
    </row>
    <row r="387" spans="5:5" ht="15.75" customHeight="1" x14ac:dyDescent="0.2">
      <c r="E387" s="154"/>
    </row>
    <row r="388" spans="5:5" ht="15.75" customHeight="1" x14ac:dyDescent="0.2">
      <c r="E388" s="154"/>
    </row>
    <row r="389" spans="5:5" ht="15.75" customHeight="1" x14ac:dyDescent="0.2">
      <c r="E389" s="154"/>
    </row>
    <row r="390" spans="5:5" ht="15.75" customHeight="1" x14ac:dyDescent="0.2">
      <c r="E390" s="154"/>
    </row>
    <row r="391" spans="5:5" ht="15.75" customHeight="1" x14ac:dyDescent="0.2">
      <c r="E391" s="154"/>
    </row>
    <row r="392" spans="5:5" ht="15.75" customHeight="1" x14ac:dyDescent="0.2">
      <c r="E392" s="154"/>
    </row>
    <row r="393" spans="5:5" ht="15.75" customHeight="1" x14ac:dyDescent="0.2">
      <c r="E393" s="154"/>
    </row>
    <row r="394" spans="5:5" ht="15.75" customHeight="1" x14ac:dyDescent="0.2">
      <c r="E394" s="154"/>
    </row>
    <row r="395" spans="5:5" ht="15.75" customHeight="1" x14ac:dyDescent="0.2">
      <c r="E395" s="154"/>
    </row>
    <row r="396" spans="5:5" ht="15.75" customHeight="1" x14ac:dyDescent="0.2">
      <c r="E396" s="154"/>
    </row>
    <row r="397" spans="5:5" ht="15.75" customHeight="1" x14ac:dyDescent="0.2">
      <c r="E397" s="154"/>
    </row>
    <row r="398" spans="5:5" ht="15.75" customHeight="1" x14ac:dyDescent="0.2">
      <c r="E398" s="154"/>
    </row>
    <row r="399" spans="5:5" ht="15.75" customHeight="1" x14ac:dyDescent="0.2">
      <c r="E399" s="154"/>
    </row>
    <row r="400" spans="5:5" ht="15.75" customHeight="1" x14ac:dyDescent="0.2">
      <c r="E400" s="154"/>
    </row>
    <row r="401" spans="5:5" ht="15.75" customHeight="1" x14ac:dyDescent="0.2">
      <c r="E401" s="154"/>
    </row>
    <row r="402" spans="5:5" ht="15.75" customHeight="1" x14ac:dyDescent="0.2">
      <c r="E402" s="154"/>
    </row>
    <row r="403" spans="5:5" ht="15.75" customHeight="1" x14ac:dyDescent="0.2">
      <c r="E403" s="154"/>
    </row>
    <row r="404" spans="5:5" ht="15.75" customHeight="1" x14ac:dyDescent="0.2">
      <c r="E404" s="154"/>
    </row>
    <row r="405" spans="5:5" ht="15.75" customHeight="1" x14ac:dyDescent="0.2">
      <c r="E405" s="154"/>
    </row>
    <row r="406" spans="5:5" ht="15.75" customHeight="1" x14ac:dyDescent="0.2">
      <c r="E406" s="154"/>
    </row>
    <row r="407" spans="5:5" ht="15.75" customHeight="1" x14ac:dyDescent="0.2">
      <c r="E407" s="154"/>
    </row>
    <row r="408" spans="5:5" ht="15.75" customHeight="1" x14ac:dyDescent="0.2">
      <c r="E408" s="154"/>
    </row>
    <row r="409" spans="5:5" ht="15.75" customHeight="1" x14ac:dyDescent="0.2">
      <c r="E409" s="154"/>
    </row>
    <row r="410" spans="5:5" ht="15.75" customHeight="1" x14ac:dyDescent="0.2">
      <c r="E410" s="154"/>
    </row>
    <row r="411" spans="5:5" ht="15.75" customHeight="1" x14ac:dyDescent="0.2">
      <c r="E411" s="154"/>
    </row>
    <row r="412" spans="5:5" ht="15.75" customHeight="1" x14ac:dyDescent="0.2">
      <c r="E412" s="154"/>
    </row>
    <row r="413" spans="5:5" ht="15.75" customHeight="1" x14ac:dyDescent="0.2">
      <c r="E413" s="154"/>
    </row>
    <row r="414" spans="5:5" ht="15.75" customHeight="1" x14ac:dyDescent="0.2">
      <c r="E414" s="154"/>
    </row>
    <row r="415" spans="5:5" ht="15.75" customHeight="1" x14ac:dyDescent="0.2">
      <c r="E415" s="154"/>
    </row>
    <row r="416" spans="5:5" ht="15.75" customHeight="1" x14ac:dyDescent="0.2">
      <c r="E416" s="154"/>
    </row>
    <row r="417" spans="5:5" ht="15.75" customHeight="1" x14ac:dyDescent="0.2">
      <c r="E417" s="154"/>
    </row>
    <row r="418" spans="5:5" ht="15.75" customHeight="1" x14ac:dyDescent="0.2">
      <c r="E418" s="154"/>
    </row>
    <row r="419" spans="5:5" ht="15.75" customHeight="1" x14ac:dyDescent="0.2">
      <c r="E419" s="154"/>
    </row>
    <row r="420" spans="5:5" ht="15.75" customHeight="1" x14ac:dyDescent="0.2">
      <c r="E420" s="154"/>
    </row>
    <row r="421" spans="5:5" ht="15.75" customHeight="1" x14ac:dyDescent="0.2">
      <c r="E421" s="154"/>
    </row>
    <row r="422" spans="5:5" ht="15.75" customHeight="1" x14ac:dyDescent="0.2">
      <c r="E422" s="154"/>
    </row>
    <row r="423" spans="5:5" ht="15.75" customHeight="1" x14ac:dyDescent="0.2">
      <c r="E423" s="154"/>
    </row>
    <row r="424" spans="5:5" ht="15.75" customHeight="1" x14ac:dyDescent="0.2">
      <c r="E424" s="154"/>
    </row>
    <row r="425" spans="5:5" ht="15.75" customHeight="1" x14ac:dyDescent="0.2">
      <c r="E425" s="154"/>
    </row>
    <row r="426" spans="5:5" ht="15.75" customHeight="1" x14ac:dyDescent="0.2">
      <c r="E426" s="154"/>
    </row>
    <row r="427" spans="5:5" ht="15.75" customHeight="1" x14ac:dyDescent="0.2">
      <c r="E427" s="154"/>
    </row>
    <row r="428" spans="5:5" ht="15.75" customHeight="1" x14ac:dyDescent="0.2">
      <c r="E428" s="154"/>
    </row>
    <row r="429" spans="5:5" ht="15.75" customHeight="1" x14ac:dyDescent="0.2">
      <c r="E429" s="154"/>
    </row>
    <row r="430" spans="5:5" ht="15.75" customHeight="1" x14ac:dyDescent="0.2">
      <c r="E430" s="154"/>
    </row>
    <row r="431" spans="5:5" ht="15.75" customHeight="1" x14ac:dyDescent="0.2">
      <c r="E431" s="154"/>
    </row>
    <row r="432" spans="5:5" ht="15.75" customHeight="1" x14ac:dyDescent="0.2">
      <c r="E432" s="154"/>
    </row>
    <row r="433" spans="5:5" ht="15.75" customHeight="1" x14ac:dyDescent="0.2">
      <c r="E433" s="154"/>
    </row>
    <row r="434" spans="5:5" ht="15.75" customHeight="1" x14ac:dyDescent="0.2">
      <c r="E434" s="154"/>
    </row>
    <row r="435" spans="5:5" ht="15.75" customHeight="1" x14ac:dyDescent="0.2">
      <c r="E435" s="154"/>
    </row>
    <row r="436" spans="5:5" ht="15.75" customHeight="1" x14ac:dyDescent="0.2">
      <c r="E436" s="154"/>
    </row>
    <row r="437" spans="5:5" ht="15.75" customHeight="1" x14ac:dyDescent="0.2">
      <c r="E437" s="154"/>
    </row>
    <row r="438" spans="5:5" ht="15.75" customHeight="1" x14ac:dyDescent="0.2">
      <c r="E438" s="154"/>
    </row>
    <row r="439" spans="5:5" ht="15.75" customHeight="1" x14ac:dyDescent="0.2">
      <c r="E439" s="154"/>
    </row>
    <row r="440" spans="5:5" ht="15.75" customHeight="1" x14ac:dyDescent="0.2">
      <c r="E440" s="154"/>
    </row>
    <row r="441" spans="5:5" ht="15.75" customHeight="1" x14ac:dyDescent="0.2">
      <c r="E441" s="154"/>
    </row>
    <row r="442" spans="5:5" ht="15.75" customHeight="1" x14ac:dyDescent="0.2">
      <c r="E442" s="154"/>
    </row>
    <row r="443" spans="5:5" ht="15.75" customHeight="1" x14ac:dyDescent="0.2">
      <c r="E443" s="154"/>
    </row>
    <row r="444" spans="5:5" ht="15.75" customHeight="1" x14ac:dyDescent="0.2">
      <c r="E444" s="154"/>
    </row>
    <row r="445" spans="5:5" ht="15.75" customHeight="1" x14ac:dyDescent="0.2">
      <c r="E445" s="154"/>
    </row>
    <row r="446" spans="5:5" ht="15.75" customHeight="1" x14ac:dyDescent="0.2">
      <c r="E446" s="154"/>
    </row>
    <row r="447" spans="5:5" ht="15.75" customHeight="1" x14ac:dyDescent="0.2">
      <c r="E447" s="154"/>
    </row>
    <row r="448" spans="5:5" ht="15.75" customHeight="1" x14ac:dyDescent="0.2">
      <c r="E448" s="154"/>
    </row>
    <row r="449" spans="5:5" ht="15.75" customHeight="1" x14ac:dyDescent="0.2">
      <c r="E449" s="154"/>
    </row>
    <row r="450" spans="5:5" ht="15.75" customHeight="1" x14ac:dyDescent="0.2">
      <c r="E450" s="154"/>
    </row>
    <row r="451" spans="5:5" ht="15.75" customHeight="1" x14ac:dyDescent="0.2">
      <c r="E451" s="154"/>
    </row>
    <row r="452" spans="5:5" ht="15.75" customHeight="1" x14ac:dyDescent="0.2">
      <c r="E452" s="154"/>
    </row>
    <row r="453" spans="5:5" ht="15.75" customHeight="1" x14ac:dyDescent="0.2">
      <c r="E453" s="154"/>
    </row>
    <row r="454" spans="5:5" ht="15.75" customHeight="1" x14ac:dyDescent="0.2">
      <c r="E454" s="154"/>
    </row>
    <row r="455" spans="5:5" ht="15.75" customHeight="1" x14ac:dyDescent="0.2">
      <c r="E455" s="154"/>
    </row>
    <row r="456" spans="5:5" ht="15.75" customHeight="1" x14ac:dyDescent="0.2">
      <c r="E456" s="154"/>
    </row>
    <row r="457" spans="5:5" ht="15.75" customHeight="1" x14ac:dyDescent="0.2">
      <c r="E457" s="154"/>
    </row>
    <row r="458" spans="5:5" ht="15.75" customHeight="1" x14ac:dyDescent="0.2">
      <c r="E458" s="154"/>
    </row>
    <row r="459" spans="5:5" ht="15.75" customHeight="1" x14ac:dyDescent="0.2">
      <c r="E459" s="154"/>
    </row>
    <row r="460" spans="5:5" ht="15.75" customHeight="1" x14ac:dyDescent="0.2">
      <c r="E460" s="154"/>
    </row>
    <row r="461" spans="5:5" ht="15.75" customHeight="1" x14ac:dyDescent="0.2">
      <c r="E461" s="154"/>
    </row>
    <row r="462" spans="5:5" ht="15.75" customHeight="1" x14ac:dyDescent="0.2">
      <c r="E462" s="154"/>
    </row>
    <row r="463" spans="5:5" ht="15.75" customHeight="1" x14ac:dyDescent="0.2">
      <c r="E463" s="154"/>
    </row>
    <row r="464" spans="5:5" ht="15.75" customHeight="1" x14ac:dyDescent="0.2">
      <c r="E464" s="154"/>
    </row>
    <row r="465" spans="5:5" ht="15.75" customHeight="1" x14ac:dyDescent="0.2">
      <c r="E465" s="154"/>
    </row>
    <row r="466" spans="5:5" ht="15.75" customHeight="1" x14ac:dyDescent="0.2">
      <c r="E466" s="154"/>
    </row>
    <row r="467" spans="5:5" ht="15.75" customHeight="1" x14ac:dyDescent="0.2">
      <c r="E467" s="154"/>
    </row>
    <row r="468" spans="5:5" ht="15.75" customHeight="1" x14ac:dyDescent="0.2">
      <c r="E468" s="154"/>
    </row>
    <row r="469" spans="5:5" ht="15.75" customHeight="1" x14ac:dyDescent="0.2">
      <c r="E469" s="154"/>
    </row>
    <row r="470" spans="5:5" ht="15.75" customHeight="1" x14ac:dyDescent="0.2">
      <c r="E470" s="154"/>
    </row>
    <row r="471" spans="5:5" ht="15.75" customHeight="1" x14ac:dyDescent="0.2">
      <c r="E471" s="154"/>
    </row>
    <row r="472" spans="5:5" ht="15.75" customHeight="1" x14ac:dyDescent="0.2">
      <c r="E472" s="154"/>
    </row>
    <row r="473" spans="5:5" ht="15.75" customHeight="1" x14ac:dyDescent="0.2">
      <c r="E473" s="154"/>
    </row>
    <row r="474" spans="5:5" ht="15.75" customHeight="1" x14ac:dyDescent="0.2">
      <c r="E474" s="154"/>
    </row>
    <row r="475" spans="5:5" ht="15.75" customHeight="1" x14ac:dyDescent="0.2">
      <c r="E475" s="154"/>
    </row>
    <row r="476" spans="5:5" ht="15.75" customHeight="1" x14ac:dyDescent="0.2">
      <c r="E476" s="154"/>
    </row>
    <row r="477" spans="5:5" ht="15.75" customHeight="1" x14ac:dyDescent="0.2">
      <c r="E477" s="154"/>
    </row>
    <row r="478" spans="5:5" ht="15.75" customHeight="1" x14ac:dyDescent="0.2">
      <c r="E478" s="154"/>
    </row>
    <row r="479" spans="5:5" ht="15.75" customHeight="1" x14ac:dyDescent="0.2">
      <c r="E479" s="154"/>
    </row>
    <row r="480" spans="5:5" ht="15.75" customHeight="1" x14ac:dyDescent="0.2">
      <c r="E480" s="154"/>
    </row>
    <row r="481" spans="5:5" ht="15.75" customHeight="1" x14ac:dyDescent="0.2">
      <c r="E481" s="154"/>
    </row>
    <row r="482" spans="5:5" ht="15.75" customHeight="1" x14ac:dyDescent="0.2">
      <c r="E482" s="154"/>
    </row>
    <row r="483" spans="5:5" ht="15.75" customHeight="1" x14ac:dyDescent="0.2">
      <c r="E483" s="154"/>
    </row>
    <row r="484" spans="5:5" ht="15.75" customHeight="1" x14ac:dyDescent="0.2">
      <c r="E484" s="154"/>
    </row>
    <row r="485" spans="5:5" ht="15.75" customHeight="1" x14ac:dyDescent="0.2">
      <c r="E485" s="154"/>
    </row>
    <row r="486" spans="5:5" ht="15.75" customHeight="1" x14ac:dyDescent="0.2">
      <c r="E486" s="154"/>
    </row>
    <row r="487" spans="5:5" ht="15.75" customHeight="1" x14ac:dyDescent="0.2">
      <c r="E487" s="154"/>
    </row>
    <row r="488" spans="5:5" ht="15.75" customHeight="1" x14ac:dyDescent="0.2">
      <c r="E488" s="154"/>
    </row>
    <row r="489" spans="5:5" ht="15.75" customHeight="1" x14ac:dyDescent="0.2">
      <c r="E489" s="154"/>
    </row>
    <row r="490" spans="5:5" ht="15.75" customHeight="1" x14ac:dyDescent="0.2">
      <c r="E490" s="154"/>
    </row>
    <row r="491" spans="5:5" ht="15.75" customHeight="1" x14ac:dyDescent="0.2">
      <c r="E491" s="154"/>
    </row>
    <row r="492" spans="5:5" ht="15.75" customHeight="1" x14ac:dyDescent="0.2">
      <c r="E492" s="154"/>
    </row>
    <row r="493" spans="5:5" ht="15.75" customHeight="1" x14ac:dyDescent="0.2">
      <c r="E493" s="154"/>
    </row>
    <row r="494" spans="5:5" ht="15.75" customHeight="1" x14ac:dyDescent="0.2">
      <c r="E494" s="154"/>
    </row>
    <row r="495" spans="5:5" ht="15.75" customHeight="1" x14ac:dyDescent="0.2">
      <c r="E495" s="154"/>
    </row>
    <row r="496" spans="5:5" ht="15.75" customHeight="1" x14ac:dyDescent="0.2">
      <c r="E496" s="154"/>
    </row>
    <row r="497" spans="5:5" ht="15.75" customHeight="1" x14ac:dyDescent="0.2">
      <c r="E497" s="154"/>
    </row>
    <row r="498" spans="5:5" ht="15.75" customHeight="1" x14ac:dyDescent="0.2">
      <c r="E498" s="154"/>
    </row>
    <row r="499" spans="5:5" ht="15.75" customHeight="1" x14ac:dyDescent="0.2">
      <c r="E499" s="154"/>
    </row>
    <row r="500" spans="5:5" ht="15.75" customHeight="1" x14ac:dyDescent="0.2">
      <c r="E500" s="154"/>
    </row>
    <row r="501" spans="5:5" ht="15.75" customHeight="1" x14ac:dyDescent="0.2">
      <c r="E501" s="154"/>
    </row>
    <row r="502" spans="5:5" ht="15.75" customHeight="1" x14ac:dyDescent="0.2">
      <c r="E502" s="154"/>
    </row>
    <row r="503" spans="5:5" ht="15.75" customHeight="1" x14ac:dyDescent="0.2">
      <c r="E503" s="154"/>
    </row>
    <row r="504" spans="5:5" ht="15.75" customHeight="1" x14ac:dyDescent="0.2">
      <c r="E504" s="154"/>
    </row>
    <row r="505" spans="5:5" ht="15.75" customHeight="1" x14ac:dyDescent="0.2">
      <c r="E505" s="154"/>
    </row>
    <row r="506" spans="5:5" ht="15.75" customHeight="1" x14ac:dyDescent="0.2">
      <c r="E506" s="154"/>
    </row>
    <row r="507" spans="5:5" ht="15.75" customHeight="1" x14ac:dyDescent="0.2">
      <c r="E507" s="154"/>
    </row>
    <row r="508" spans="5:5" ht="15.75" customHeight="1" x14ac:dyDescent="0.2">
      <c r="E508" s="154"/>
    </row>
    <row r="509" spans="5:5" ht="15.75" customHeight="1" x14ac:dyDescent="0.2">
      <c r="E509" s="154"/>
    </row>
    <row r="510" spans="5:5" ht="15.75" customHeight="1" x14ac:dyDescent="0.2">
      <c r="E510" s="154"/>
    </row>
    <row r="511" spans="5:5" ht="15.75" customHeight="1" x14ac:dyDescent="0.2">
      <c r="E511" s="154"/>
    </row>
    <row r="512" spans="5:5" ht="15.75" customHeight="1" x14ac:dyDescent="0.2">
      <c r="E512" s="154"/>
    </row>
    <row r="513" spans="5:5" ht="15.75" customHeight="1" x14ac:dyDescent="0.2">
      <c r="E513" s="154"/>
    </row>
    <row r="514" spans="5:5" ht="15.75" customHeight="1" x14ac:dyDescent="0.2">
      <c r="E514" s="154"/>
    </row>
    <row r="515" spans="5:5" ht="15.75" customHeight="1" x14ac:dyDescent="0.2">
      <c r="E515" s="154"/>
    </row>
    <row r="516" spans="5:5" ht="15.75" customHeight="1" x14ac:dyDescent="0.2">
      <c r="E516" s="154"/>
    </row>
    <row r="517" spans="5:5" ht="15.75" customHeight="1" x14ac:dyDescent="0.2">
      <c r="E517" s="154"/>
    </row>
    <row r="518" spans="5:5" ht="15.75" customHeight="1" x14ac:dyDescent="0.2">
      <c r="E518" s="154"/>
    </row>
    <row r="519" spans="5:5" ht="15.75" customHeight="1" x14ac:dyDescent="0.2">
      <c r="E519" s="154"/>
    </row>
    <row r="520" spans="5:5" ht="15.75" customHeight="1" x14ac:dyDescent="0.2">
      <c r="E520" s="154"/>
    </row>
    <row r="521" spans="5:5" ht="15.75" customHeight="1" x14ac:dyDescent="0.2">
      <c r="E521" s="154"/>
    </row>
    <row r="522" spans="5:5" ht="15.75" customHeight="1" x14ac:dyDescent="0.2">
      <c r="E522" s="154"/>
    </row>
    <row r="523" spans="5:5" ht="15.75" customHeight="1" x14ac:dyDescent="0.2">
      <c r="E523" s="154"/>
    </row>
    <row r="524" spans="5:5" ht="15.75" customHeight="1" x14ac:dyDescent="0.2">
      <c r="E524" s="154"/>
    </row>
    <row r="525" spans="5:5" ht="15.75" customHeight="1" x14ac:dyDescent="0.2">
      <c r="E525" s="154"/>
    </row>
    <row r="526" spans="5:5" ht="15.75" customHeight="1" x14ac:dyDescent="0.2">
      <c r="E526" s="154"/>
    </row>
    <row r="527" spans="5:5" ht="15.75" customHeight="1" x14ac:dyDescent="0.2">
      <c r="E527" s="154"/>
    </row>
    <row r="528" spans="5:5" ht="15.75" customHeight="1" x14ac:dyDescent="0.2">
      <c r="E528" s="154"/>
    </row>
    <row r="529" spans="5:5" ht="15.75" customHeight="1" x14ac:dyDescent="0.2">
      <c r="E529" s="154"/>
    </row>
    <row r="530" spans="5:5" ht="15.75" customHeight="1" x14ac:dyDescent="0.2">
      <c r="E530" s="154"/>
    </row>
    <row r="531" spans="5:5" ht="15.75" customHeight="1" x14ac:dyDescent="0.2">
      <c r="E531" s="154"/>
    </row>
    <row r="532" spans="5:5" ht="15.75" customHeight="1" x14ac:dyDescent="0.2">
      <c r="E532" s="154"/>
    </row>
    <row r="533" spans="5:5" ht="15.75" customHeight="1" x14ac:dyDescent="0.2">
      <c r="E533" s="154"/>
    </row>
    <row r="534" spans="5:5" ht="15.75" customHeight="1" x14ac:dyDescent="0.2">
      <c r="E534" s="154"/>
    </row>
    <row r="535" spans="5:5" ht="15.75" customHeight="1" x14ac:dyDescent="0.2">
      <c r="E535" s="154"/>
    </row>
    <row r="536" spans="5:5" ht="15.75" customHeight="1" x14ac:dyDescent="0.2">
      <c r="E536" s="154"/>
    </row>
    <row r="537" spans="5:5" ht="15.75" customHeight="1" x14ac:dyDescent="0.2">
      <c r="E537" s="154"/>
    </row>
    <row r="538" spans="5:5" ht="15.75" customHeight="1" x14ac:dyDescent="0.2">
      <c r="E538" s="154"/>
    </row>
    <row r="539" spans="5:5" ht="15.75" customHeight="1" x14ac:dyDescent="0.2">
      <c r="E539" s="154"/>
    </row>
    <row r="540" spans="5:5" ht="15.75" customHeight="1" x14ac:dyDescent="0.2">
      <c r="E540" s="154"/>
    </row>
    <row r="541" spans="5:5" ht="15.75" customHeight="1" x14ac:dyDescent="0.2">
      <c r="E541" s="154"/>
    </row>
    <row r="542" spans="5:5" ht="15.75" customHeight="1" x14ac:dyDescent="0.2">
      <c r="E542" s="154"/>
    </row>
    <row r="543" spans="5:5" ht="15.75" customHeight="1" x14ac:dyDescent="0.2">
      <c r="E543" s="154"/>
    </row>
    <row r="544" spans="5:5" ht="15.75" customHeight="1" x14ac:dyDescent="0.2">
      <c r="E544" s="154"/>
    </row>
    <row r="545" spans="5:5" ht="15.75" customHeight="1" x14ac:dyDescent="0.2">
      <c r="E545" s="154"/>
    </row>
    <row r="546" spans="5:5" ht="15.75" customHeight="1" x14ac:dyDescent="0.2">
      <c r="E546" s="154"/>
    </row>
    <row r="547" spans="5:5" ht="15.75" customHeight="1" x14ac:dyDescent="0.2">
      <c r="E547" s="154"/>
    </row>
    <row r="548" spans="5:5" ht="15.75" customHeight="1" x14ac:dyDescent="0.2">
      <c r="E548" s="154"/>
    </row>
    <row r="549" spans="5:5" ht="15.75" customHeight="1" x14ac:dyDescent="0.2">
      <c r="E549" s="154"/>
    </row>
    <row r="550" spans="5:5" ht="15.75" customHeight="1" x14ac:dyDescent="0.2">
      <c r="E550" s="154"/>
    </row>
    <row r="551" spans="5:5" ht="15.75" customHeight="1" x14ac:dyDescent="0.2">
      <c r="E551" s="154"/>
    </row>
    <row r="552" spans="5:5" ht="15.75" customHeight="1" x14ac:dyDescent="0.2">
      <c r="E552" s="154"/>
    </row>
    <row r="553" spans="5:5" ht="15.75" customHeight="1" x14ac:dyDescent="0.2">
      <c r="E553" s="154"/>
    </row>
    <row r="554" spans="5:5" ht="15.75" customHeight="1" x14ac:dyDescent="0.2">
      <c r="E554" s="154"/>
    </row>
    <row r="555" spans="5:5" ht="15.75" customHeight="1" x14ac:dyDescent="0.2">
      <c r="E555" s="154"/>
    </row>
    <row r="556" spans="5:5" ht="15.75" customHeight="1" x14ac:dyDescent="0.2">
      <c r="E556" s="154"/>
    </row>
    <row r="557" spans="5:5" ht="15.75" customHeight="1" x14ac:dyDescent="0.2">
      <c r="E557" s="154"/>
    </row>
    <row r="558" spans="5:5" ht="15.75" customHeight="1" x14ac:dyDescent="0.2">
      <c r="E558" s="154"/>
    </row>
    <row r="559" spans="5:5" ht="15.75" customHeight="1" x14ac:dyDescent="0.2">
      <c r="E559" s="154"/>
    </row>
    <row r="560" spans="5:5" ht="15.75" customHeight="1" x14ac:dyDescent="0.2">
      <c r="E560" s="154"/>
    </row>
    <row r="561" spans="5:5" ht="15.75" customHeight="1" x14ac:dyDescent="0.2">
      <c r="E561" s="154"/>
    </row>
    <row r="562" spans="5:5" ht="15.75" customHeight="1" x14ac:dyDescent="0.2">
      <c r="E562" s="154"/>
    </row>
    <row r="563" spans="5:5" ht="15.75" customHeight="1" x14ac:dyDescent="0.2">
      <c r="E563" s="154"/>
    </row>
    <row r="564" spans="5:5" ht="15.75" customHeight="1" x14ac:dyDescent="0.2">
      <c r="E564" s="154"/>
    </row>
    <row r="565" spans="5:5" ht="15.75" customHeight="1" x14ac:dyDescent="0.2">
      <c r="E565" s="154"/>
    </row>
    <row r="566" spans="5:5" ht="15.75" customHeight="1" x14ac:dyDescent="0.2">
      <c r="E566" s="154"/>
    </row>
    <row r="567" spans="5:5" ht="15.75" customHeight="1" x14ac:dyDescent="0.2">
      <c r="E567" s="154"/>
    </row>
    <row r="568" spans="5:5" ht="15.75" customHeight="1" x14ac:dyDescent="0.2">
      <c r="E568" s="154"/>
    </row>
    <row r="569" spans="5:5" ht="15.75" customHeight="1" x14ac:dyDescent="0.2">
      <c r="E569" s="154"/>
    </row>
    <row r="570" spans="5:5" ht="15.75" customHeight="1" x14ac:dyDescent="0.2">
      <c r="E570" s="154"/>
    </row>
    <row r="571" spans="5:5" ht="15.75" customHeight="1" x14ac:dyDescent="0.2">
      <c r="E571" s="154"/>
    </row>
    <row r="572" spans="5:5" ht="15.75" customHeight="1" x14ac:dyDescent="0.2">
      <c r="E572" s="154"/>
    </row>
    <row r="573" spans="5:5" ht="15.75" customHeight="1" x14ac:dyDescent="0.2">
      <c r="E573" s="154"/>
    </row>
    <row r="574" spans="5:5" ht="15.75" customHeight="1" x14ac:dyDescent="0.2">
      <c r="E574" s="154"/>
    </row>
    <row r="575" spans="5:5" ht="15.75" customHeight="1" x14ac:dyDescent="0.2">
      <c r="E575" s="154"/>
    </row>
    <row r="576" spans="5:5" ht="15.75" customHeight="1" x14ac:dyDescent="0.2">
      <c r="E576" s="154"/>
    </row>
    <row r="577" spans="5:5" ht="15.75" customHeight="1" x14ac:dyDescent="0.2">
      <c r="E577" s="154"/>
    </row>
    <row r="578" spans="5:5" ht="15.75" customHeight="1" x14ac:dyDescent="0.2">
      <c r="E578" s="154"/>
    </row>
    <row r="579" spans="5:5" ht="15.75" customHeight="1" x14ac:dyDescent="0.2">
      <c r="E579" s="154"/>
    </row>
    <row r="580" spans="5:5" ht="15.75" customHeight="1" x14ac:dyDescent="0.2">
      <c r="E580" s="154"/>
    </row>
    <row r="581" spans="5:5" ht="15.75" customHeight="1" x14ac:dyDescent="0.2">
      <c r="E581" s="154"/>
    </row>
    <row r="582" spans="5:5" ht="15.75" customHeight="1" x14ac:dyDescent="0.2">
      <c r="E582" s="154"/>
    </row>
    <row r="583" spans="5:5" ht="15.75" customHeight="1" x14ac:dyDescent="0.2">
      <c r="E583" s="154"/>
    </row>
    <row r="584" spans="5:5" ht="15.75" customHeight="1" x14ac:dyDescent="0.2">
      <c r="E584" s="154"/>
    </row>
    <row r="585" spans="5:5" ht="15.75" customHeight="1" x14ac:dyDescent="0.2">
      <c r="E585" s="154"/>
    </row>
    <row r="586" spans="5:5" ht="15.75" customHeight="1" x14ac:dyDescent="0.2">
      <c r="E586" s="154"/>
    </row>
    <row r="587" spans="5:5" ht="15.75" customHeight="1" x14ac:dyDescent="0.2">
      <c r="E587" s="154"/>
    </row>
    <row r="588" spans="5:5" ht="15.75" customHeight="1" x14ac:dyDescent="0.2">
      <c r="E588" s="154"/>
    </row>
    <row r="589" spans="5:5" ht="15.75" customHeight="1" x14ac:dyDescent="0.2">
      <c r="E589" s="154"/>
    </row>
    <row r="590" spans="5:5" ht="15.75" customHeight="1" x14ac:dyDescent="0.2">
      <c r="E590" s="154"/>
    </row>
    <row r="591" spans="5:5" ht="15.75" customHeight="1" x14ac:dyDescent="0.2">
      <c r="E591" s="154"/>
    </row>
    <row r="592" spans="5:5" ht="15.75" customHeight="1" x14ac:dyDescent="0.2">
      <c r="E592" s="154"/>
    </row>
    <row r="593" spans="5:5" ht="15.75" customHeight="1" x14ac:dyDescent="0.2">
      <c r="E593" s="154"/>
    </row>
    <row r="594" spans="5:5" ht="15.75" customHeight="1" x14ac:dyDescent="0.2">
      <c r="E594" s="154"/>
    </row>
    <row r="595" spans="5:5" ht="15.75" customHeight="1" x14ac:dyDescent="0.2">
      <c r="E595" s="154"/>
    </row>
    <row r="596" spans="5:5" ht="15.75" customHeight="1" x14ac:dyDescent="0.2">
      <c r="E596" s="154"/>
    </row>
    <row r="597" spans="5:5" ht="15.75" customHeight="1" x14ac:dyDescent="0.2">
      <c r="E597" s="154"/>
    </row>
    <row r="598" spans="5:5" ht="15.75" customHeight="1" x14ac:dyDescent="0.2">
      <c r="E598" s="154"/>
    </row>
    <row r="599" spans="5:5" ht="15.75" customHeight="1" x14ac:dyDescent="0.2">
      <c r="E599" s="154"/>
    </row>
    <row r="600" spans="5:5" ht="15.75" customHeight="1" x14ac:dyDescent="0.2">
      <c r="E600" s="154"/>
    </row>
    <row r="601" spans="5:5" ht="15.75" customHeight="1" x14ac:dyDescent="0.2">
      <c r="E601" s="154"/>
    </row>
    <row r="602" spans="5:5" ht="15.75" customHeight="1" x14ac:dyDescent="0.2">
      <c r="E602" s="154"/>
    </row>
    <row r="603" spans="5:5" ht="15.75" customHeight="1" x14ac:dyDescent="0.2">
      <c r="E603" s="154"/>
    </row>
    <row r="604" spans="5:5" ht="15.75" customHeight="1" x14ac:dyDescent="0.2">
      <c r="E604" s="154"/>
    </row>
    <row r="605" spans="5:5" ht="15.75" customHeight="1" x14ac:dyDescent="0.2">
      <c r="E605" s="154"/>
    </row>
    <row r="606" spans="5:5" ht="15.75" customHeight="1" x14ac:dyDescent="0.2">
      <c r="E606" s="154"/>
    </row>
    <row r="607" spans="5:5" ht="15.75" customHeight="1" x14ac:dyDescent="0.2">
      <c r="E607" s="154"/>
    </row>
    <row r="608" spans="5:5" ht="15.75" customHeight="1" x14ac:dyDescent="0.2">
      <c r="E608" s="154"/>
    </row>
    <row r="609" spans="5:5" ht="15.75" customHeight="1" x14ac:dyDescent="0.2">
      <c r="E609" s="154"/>
    </row>
    <row r="610" spans="5:5" ht="15.75" customHeight="1" x14ac:dyDescent="0.2">
      <c r="E610" s="154"/>
    </row>
    <row r="611" spans="5:5" ht="15.75" customHeight="1" x14ac:dyDescent="0.2">
      <c r="E611" s="154"/>
    </row>
    <row r="612" spans="5:5" ht="15.75" customHeight="1" x14ac:dyDescent="0.2">
      <c r="E612" s="154"/>
    </row>
    <row r="613" spans="5:5" ht="15.75" customHeight="1" x14ac:dyDescent="0.2">
      <c r="E613" s="154"/>
    </row>
    <row r="614" spans="5:5" ht="15.75" customHeight="1" x14ac:dyDescent="0.2">
      <c r="E614" s="154"/>
    </row>
    <row r="615" spans="5:5" ht="15.75" customHeight="1" x14ac:dyDescent="0.2">
      <c r="E615" s="154"/>
    </row>
    <row r="616" spans="5:5" ht="15.75" customHeight="1" x14ac:dyDescent="0.2">
      <c r="E616" s="154"/>
    </row>
    <row r="617" spans="5:5" ht="15.75" customHeight="1" x14ac:dyDescent="0.2">
      <c r="E617" s="154"/>
    </row>
    <row r="618" spans="5:5" ht="15.75" customHeight="1" x14ac:dyDescent="0.2">
      <c r="E618" s="154"/>
    </row>
    <row r="619" spans="5:5" ht="15.75" customHeight="1" x14ac:dyDescent="0.2">
      <c r="E619" s="154"/>
    </row>
    <row r="620" spans="5:5" ht="15.75" customHeight="1" x14ac:dyDescent="0.2">
      <c r="E620" s="154"/>
    </row>
    <row r="621" spans="5:5" ht="15.75" customHeight="1" x14ac:dyDescent="0.2">
      <c r="E621" s="154"/>
    </row>
    <row r="622" spans="5:5" ht="15.75" customHeight="1" x14ac:dyDescent="0.2">
      <c r="E622" s="154"/>
    </row>
    <row r="623" spans="5:5" ht="15.75" customHeight="1" x14ac:dyDescent="0.2">
      <c r="E623" s="154"/>
    </row>
    <row r="624" spans="5:5" ht="15.75" customHeight="1" x14ac:dyDescent="0.2">
      <c r="E624" s="154"/>
    </row>
    <row r="625" spans="5:5" ht="15.75" customHeight="1" x14ac:dyDescent="0.2">
      <c r="E625" s="154"/>
    </row>
    <row r="626" spans="5:5" ht="15.75" customHeight="1" x14ac:dyDescent="0.2">
      <c r="E626" s="154"/>
    </row>
    <row r="627" spans="5:5" ht="15.75" customHeight="1" x14ac:dyDescent="0.2">
      <c r="E627" s="154"/>
    </row>
    <row r="628" spans="5:5" ht="15.75" customHeight="1" x14ac:dyDescent="0.2">
      <c r="E628" s="154"/>
    </row>
    <row r="629" spans="5:5" ht="15.75" customHeight="1" x14ac:dyDescent="0.2">
      <c r="E629" s="154"/>
    </row>
    <row r="630" spans="5:5" ht="15.75" customHeight="1" x14ac:dyDescent="0.2">
      <c r="E630" s="154"/>
    </row>
    <row r="631" spans="5:5" ht="15.75" customHeight="1" x14ac:dyDescent="0.2">
      <c r="E631" s="154"/>
    </row>
    <row r="632" spans="5:5" ht="15.75" customHeight="1" x14ac:dyDescent="0.2">
      <c r="E632" s="154"/>
    </row>
    <row r="633" spans="5:5" ht="15.75" customHeight="1" x14ac:dyDescent="0.2">
      <c r="E633" s="154"/>
    </row>
    <row r="634" spans="5:5" ht="15.75" customHeight="1" x14ac:dyDescent="0.2">
      <c r="E634" s="154"/>
    </row>
    <row r="635" spans="5:5" ht="15.75" customHeight="1" x14ac:dyDescent="0.2">
      <c r="E635" s="154"/>
    </row>
    <row r="636" spans="5:5" ht="15.75" customHeight="1" x14ac:dyDescent="0.2">
      <c r="E636" s="154"/>
    </row>
    <row r="637" spans="5:5" ht="15.75" customHeight="1" x14ac:dyDescent="0.2">
      <c r="E637" s="154"/>
    </row>
    <row r="638" spans="5:5" ht="15.75" customHeight="1" x14ac:dyDescent="0.2">
      <c r="E638" s="154"/>
    </row>
    <row r="639" spans="5:5" ht="15.75" customHeight="1" x14ac:dyDescent="0.2">
      <c r="E639" s="154"/>
    </row>
    <row r="640" spans="5:5" ht="15.75" customHeight="1" x14ac:dyDescent="0.2">
      <c r="E640" s="154"/>
    </row>
    <row r="641" spans="5:5" ht="15.75" customHeight="1" x14ac:dyDescent="0.2">
      <c r="E641" s="154"/>
    </row>
    <row r="642" spans="5:5" ht="15.75" customHeight="1" x14ac:dyDescent="0.2">
      <c r="E642" s="154"/>
    </row>
    <row r="643" spans="5:5" ht="15.75" customHeight="1" x14ac:dyDescent="0.2">
      <c r="E643" s="154"/>
    </row>
    <row r="644" spans="5:5" ht="15.75" customHeight="1" x14ac:dyDescent="0.2">
      <c r="E644" s="154"/>
    </row>
    <row r="645" spans="5:5" ht="15.75" customHeight="1" x14ac:dyDescent="0.2">
      <c r="E645" s="154"/>
    </row>
    <row r="646" spans="5:5" ht="15.75" customHeight="1" x14ac:dyDescent="0.2">
      <c r="E646" s="154"/>
    </row>
    <row r="647" spans="5:5" ht="15.75" customHeight="1" x14ac:dyDescent="0.2">
      <c r="E647" s="154"/>
    </row>
    <row r="648" spans="5:5" ht="15.75" customHeight="1" x14ac:dyDescent="0.2">
      <c r="E648" s="154"/>
    </row>
    <row r="649" spans="5:5" ht="15.75" customHeight="1" x14ac:dyDescent="0.2">
      <c r="E649" s="154"/>
    </row>
    <row r="650" spans="5:5" ht="15.75" customHeight="1" x14ac:dyDescent="0.2">
      <c r="E650" s="154"/>
    </row>
    <row r="651" spans="5:5" ht="15.75" customHeight="1" x14ac:dyDescent="0.2">
      <c r="E651" s="154"/>
    </row>
    <row r="652" spans="5:5" ht="15.75" customHeight="1" x14ac:dyDescent="0.2">
      <c r="E652" s="154"/>
    </row>
    <row r="653" spans="5:5" ht="15.75" customHeight="1" x14ac:dyDescent="0.2">
      <c r="E653" s="154"/>
    </row>
    <row r="654" spans="5:5" ht="15.75" customHeight="1" x14ac:dyDescent="0.2">
      <c r="E654" s="154"/>
    </row>
    <row r="655" spans="5:5" ht="15.75" customHeight="1" x14ac:dyDescent="0.2">
      <c r="E655" s="154"/>
    </row>
    <row r="656" spans="5:5" ht="15.75" customHeight="1" x14ac:dyDescent="0.2">
      <c r="E656" s="154"/>
    </row>
    <row r="657" spans="5:5" ht="15.75" customHeight="1" x14ac:dyDescent="0.2">
      <c r="E657" s="154"/>
    </row>
    <row r="658" spans="5:5" ht="15.75" customHeight="1" x14ac:dyDescent="0.2">
      <c r="E658" s="154"/>
    </row>
    <row r="659" spans="5:5" ht="15.75" customHeight="1" x14ac:dyDescent="0.2">
      <c r="E659" s="154"/>
    </row>
    <row r="660" spans="5:5" ht="15.75" customHeight="1" x14ac:dyDescent="0.2">
      <c r="E660" s="154"/>
    </row>
    <row r="661" spans="5:5" ht="15.75" customHeight="1" x14ac:dyDescent="0.2">
      <c r="E661" s="154"/>
    </row>
    <row r="662" spans="5:5" ht="15.75" customHeight="1" x14ac:dyDescent="0.2">
      <c r="E662" s="154"/>
    </row>
    <row r="663" spans="5:5" ht="15.75" customHeight="1" x14ac:dyDescent="0.2">
      <c r="E663" s="154"/>
    </row>
    <row r="664" spans="5:5" ht="15.75" customHeight="1" x14ac:dyDescent="0.2">
      <c r="E664" s="154"/>
    </row>
    <row r="665" spans="5:5" ht="15.75" customHeight="1" x14ac:dyDescent="0.2">
      <c r="E665" s="154"/>
    </row>
    <row r="666" spans="5:5" ht="15.75" customHeight="1" x14ac:dyDescent="0.2">
      <c r="E666" s="154"/>
    </row>
    <row r="667" spans="5:5" ht="15.75" customHeight="1" x14ac:dyDescent="0.2">
      <c r="E667" s="154"/>
    </row>
    <row r="668" spans="5:5" ht="15.75" customHeight="1" x14ac:dyDescent="0.2">
      <c r="E668" s="154"/>
    </row>
    <row r="669" spans="5:5" ht="15.75" customHeight="1" x14ac:dyDescent="0.2">
      <c r="E669" s="154"/>
    </row>
    <row r="670" spans="5:5" ht="15.75" customHeight="1" x14ac:dyDescent="0.2">
      <c r="E670" s="154"/>
    </row>
    <row r="671" spans="5:5" ht="15.75" customHeight="1" x14ac:dyDescent="0.2">
      <c r="E671" s="154"/>
    </row>
    <row r="672" spans="5:5" ht="15.75" customHeight="1" x14ac:dyDescent="0.2">
      <c r="E672" s="154"/>
    </row>
    <row r="673" spans="5:5" ht="15.75" customHeight="1" x14ac:dyDescent="0.2">
      <c r="E673" s="154"/>
    </row>
    <row r="674" spans="5:5" ht="15.75" customHeight="1" x14ac:dyDescent="0.2">
      <c r="E674" s="154"/>
    </row>
    <row r="675" spans="5:5" ht="15.75" customHeight="1" x14ac:dyDescent="0.2">
      <c r="E675" s="154"/>
    </row>
    <row r="676" spans="5:5" ht="15.75" customHeight="1" x14ac:dyDescent="0.2">
      <c r="E676" s="154"/>
    </row>
    <row r="677" spans="5:5" ht="15.75" customHeight="1" x14ac:dyDescent="0.2">
      <c r="E677" s="154"/>
    </row>
    <row r="678" spans="5:5" ht="15.75" customHeight="1" x14ac:dyDescent="0.2">
      <c r="E678" s="154"/>
    </row>
    <row r="679" spans="5:5" ht="15.75" customHeight="1" x14ac:dyDescent="0.2">
      <c r="E679" s="154"/>
    </row>
    <row r="680" spans="5:5" ht="15.75" customHeight="1" x14ac:dyDescent="0.2">
      <c r="E680" s="154"/>
    </row>
    <row r="681" spans="5:5" ht="15.75" customHeight="1" x14ac:dyDescent="0.2">
      <c r="E681" s="154"/>
    </row>
    <row r="682" spans="5:5" ht="15.75" customHeight="1" x14ac:dyDescent="0.2">
      <c r="E682" s="154"/>
    </row>
    <row r="683" spans="5:5" ht="15.75" customHeight="1" x14ac:dyDescent="0.2">
      <c r="E683" s="154"/>
    </row>
    <row r="684" spans="5:5" ht="15.75" customHeight="1" x14ac:dyDescent="0.2">
      <c r="E684" s="154"/>
    </row>
    <row r="685" spans="5:5" ht="15.75" customHeight="1" x14ac:dyDescent="0.2">
      <c r="E685" s="154"/>
    </row>
    <row r="686" spans="5:5" ht="15.75" customHeight="1" x14ac:dyDescent="0.2">
      <c r="E686" s="154"/>
    </row>
    <row r="687" spans="5:5" ht="15.75" customHeight="1" x14ac:dyDescent="0.2">
      <c r="E687" s="154"/>
    </row>
    <row r="688" spans="5:5" ht="15.75" customHeight="1" x14ac:dyDescent="0.2">
      <c r="E688" s="154"/>
    </row>
    <row r="689" spans="5:5" ht="15.75" customHeight="1" x14ac:dyDescent="0.2">
      <c r="E689" s="154"/>
    </row>
    <row r="690" spans="5:5" ht="15.75" customHeight="1" x14ac:dyDescent="0.2">
      <c r="E690" s="154"/>
    </row>
    <row r="691" spans="5:5" ht="15.75" customHeight="1" x14ac:dyDescent="0.2">
      <c r="E691" s="154"/>
    </row>
    <row r="692" spans="5:5" ht="15.75" customHeight="1" x14ac:dyDescent="0.2">
      <c r="E692" s="154"/>
    </row>
    <row r="693" spans="5:5" ht="15.75" customHeight="1" x14ac:dyDescent="0.2">
      <c r="E693" s="154"/>
    </row>
    <row r="694" spans="5:5" ht="15.75" customHeight="1" x14ac:dyDescent="0.2">
      <c r="E694" s="154"/>
    </row>
    <row r="695" spans="5:5" ht="15.75" customHeight="1" x14ac:dyDescent="0.2">
      <c r="E695" s="154"/>
    </row>
    <row r="696" spans="5:5" ht="15.75" customHeight="1" x14ac:dyDescent="0.2">
      <c r="E696" s="154"/>
    </row>
    <row r="697" spans="5:5" ht="15.75" customHeight="1" x14ac:dyDescent="0.2">
      <c r="E697" s="154"/>
    </row>
    <row r="698" spans="5:5" ht="15.75" customHeight="1" x14ac:dyDescent="0.2">
      <c r="E698" s="154"/>
    </row>
    <row r="699" spans="5:5" ht="15.75" customHeight="1" x14ac:dyDescent="0.2">
      <c r="E699" s="154"/>
    </row>
    <row r="700" spans="5:5" ht="15.75" customHeight="1" x14ac:dyDescent="0.2">
      <c r="E700" s="154"/>
    </row>
    <row r="701" spans="5:5" ht="15.75" customHeight="1" x14ac:dyDescent="0.2">
      <c r="E701" s="154"/>
    </row>
    <row r="702" spans="5:5" ht="15.75" customHeight="1" x14ac:dyDescent="0.2">
      <c r="E702" s="154"/>
    </row>
    <row r="703" spans="5:5" ht="15.75" customHeight="1" x14ac:dyDescent="0.2">
      <c r="E703" s="154"/>
    </row>
    <row r="704" spans="5:5" ht="15.75" customHeight="1" x14ac:dyDescent="0.2">
      <c r="E704" s="154"/>
    </row>
    <row r="705" spans="5:5" ht="15.75" customHeight="1" x14ac:dyDescent="0.2">
      <c r="E705" s="154"/>
    </row>
    <row r="706" spans="5:5" ht="15.75" customHeight="1" x14ac:dyDescent="0.2">
      <c r="E706" s="154"/>
    </row>
    <row r="707" spans="5:5" ht="15.75" customHeight="1" x14ac:dyDescent="0.2">
      <c r="E707" s="154"/>
    </row>
    <row r="708" spans="5:5" ht="15.75" customHeight="1" x14ac:dyDescent="0.2">
      <c r="E708" s="154"/>
    </row>
    <row r="709" spans="5:5" ht="15.75" customHeight="1" x14ac:dyDescent="0.2">
      <c r="E709" s="154"/>
    </row>
    <row r="710" spans="5:5" ht="15.75" customHeight="1" x14ac:dyDescent="0.2">
      <c r="E710" s="154"/>
    </row>
    <row r="711" spans="5:5" ht="15.75" customHeight="1" x14ac:dyDescent="0.2">
      <c r="E711" s="154"/>
    </row>
    <row r="712" spans="5:5" ht="15.75" customHeight="1" x14ac:dyDescent="0.2">
      <c r="E712" s="154"/>
    </row>
    <row r="713" spans="5:5" ht="15.75" customHeight="1" x14ac:dyDescent="0.2">
      <c r="E713" s="154"/>
    </row>
    <row r="714" spans="5:5" ht="15.75" customHeight="1" x14ac:dyDescent="0.2">
      <c r="E714" s="154"/>
    </row>
    <row r="715" spans="5:5" ht="15.75" customHeight="1" x14ac:dyDescent="0.2">
      <c r="E715" s="154"/>
    </row>
    <row r="716" spans="5:5" ht="15.75" customHeight="1" x14ac:dyDescent="0.2">
      <c r="E716" s="154"/>
    </row>
    <row r="717" spans="5:5" ht="15.75" customHeight="1" x14ac:dyDescent="0.2">
      <c r="E717" s="154"/>
    </row>
    <row r="718" spans="5:5" ht="15.75" customHeight="1" x14ac:dyDescent="0.2">
      <c r="E718" s="154"/>
    </row>
    <row r="719" spans="5:5" ht="15.75" customHeight="1" x14ac:dyDescent="0.2">
      <c r="E719" s="154"/>
    </row>
    <row r="720" spans="5:5" ht="15.75" customHeight="1" x14ac:dyDescent="0.2">
      <c r="E720" s="154"/>
    </row>
    <row r="721" spans="5:5" ht="15.75" customHeight="1" x14ac:dyDescent="0.2">
      <c r="E721" s="154"/>
    </row>
    <row r="722" spans="5:5" ht="15.75" customHeight="1" x14ac:dyDescent="0.2">
      <c r="E722" s="154"/>
    </row>
    <row r="723" spans="5:5" ht="15.75" customHeight="1" x14ac:dyDescent="0.2">
      <c r="E723" s="154"/>
    </row>
    <row r="724" spans="5:5" ht="15.75" customHeight="1" x14ac:dyDescent="0.2">
      <c r="E724" s="154"/>
    </row>
    <row r="725" spans="5:5" ht="15.75" customHeight="1" x14ac:dyDescent="0.2">
      <c r="E725" s="154"/>
    </row>
    <row r="726" spans="5:5" ht="15.75" customHeight="1" x14ac:dyDescent="0.2">
      <c r="E726" s="154"/>
    </row>
    <row r="727" spans="5:5" ht="15.75" customHeight="1" x14ac:dyDescent="0.2">
      <c r="E727" s="154"/>
    </row>
    <row r="728" spans="5:5" ht="15.75" customHeight="1" x14ac:dyDescent="0.2">
      <c r="E728" s="154"/>
    </row>
    <row r="729" spans="5:5" ht="15.75" customHeight="1" x14ac:dyDescent="0.2">
      <c r="E729" s="154"/>
    </row>
    <row r="730" spans="5:5" ht="15.75" customHeight="1" x14ac:dyDescent="0.2">
      <c r="E730" s="154"/>
    </row>
    <row r="731" spans="5:5" ht="15.75" customHeight="1" x14ac:dyDescent="0.2">
      <c r="E731" s="154"/>
    </row>
    <row r="732" spans="5:5" ht="15.75" customHeight="1" x14ac:dyDescent="0.2">
      <c r="E732" s="154"/>
    </row>
    <row r="733" spans="5:5" ht="15.75" customHeight="1" x14ac:dyDescent="0.2">
      <c r="E733" s="154"/>
    </row>
    <row r="734" spans="5:5" ht="15.75" customHeight="1" x14ac:dyDescent="0.2">
      <c r="E734" s="154"/>
    </row>
    <row r="735" spans="5:5" ht="15.75" customHeight="1" x14ac:dyDescent="0.2">
      <c r="E735" s="154"/>
    </row>
    <row r="736" spans="5:5" ht="15.75" customHeight="1" x14ac:dyDescent="0.2">
      <c r="E736" s="154"/>
    </row>
    <row r="737" spans="5:5" ht="15.75" customHeight="1" x14ac:dyDescent="0.2">
      <c r="E737" s="154"/>
    </row>
    <row r="738" spans="5:5" ht="15.75" customHeight="1" x14ac:dyDescent="0.2">
      <c r="E738" s="154"/>
    </row>
    <row r="739" spans="5:5" ht="15.75" customHeight="1" x14ac:dyDescent="0.2">
      <c r="E739" s="154"/>
    </row>
    <row r="740" spans="5:5" ht="15.75" customHeight="1" x14ac:dyDescent="0.2">
      <c r="E740" s="154"/>
    </row>
    <row r="741" spans="5:5" ht="15.75" customHeight="1" x14ac:dyDescent="0.2">
      <c r="E741" s="154"/>
    </row>
    <row r="742" spans="5:5" ht="15.75" customHeight="1" x14ac:dyDescent="0.2">
      <c r="E742" s="154"/>
    </row>
    <row r="743" spans="5:5" ht="15.75" customHeight="1" x14ac:dyDescent="0.2">
      <c r="E743" s="154"/>
    </row>
    <row r="744" spans="5:5" ht="15.75" customHeight="1" x14ac:dyDescent="0.2">
      <c r="E744" s="154"/>
    </row>
    <row r="745" spans="5:5" ht="15.75" customHeight="1" x14ac:dyDescent="0.2">
      <c r="E745" s="154"/>
    </row>
    <row r="746" spans="5:5" ht="15.75" customHeight="1" x14ac:dyDescent="0.2">
      <c r="E746" s="154"/>
    </row>
    <row r="747" spans="5:5" ht="15.75" customHeight="1" x14ac:dyDescent="0.2">
      <c r="E747" s="154"/>
    </row>
    <row r="748" spans="5:5" ht="15.75" customHeight="1" x14ac:dyDescent="0.2">
      <c r="E748" s="154"/>
    </row>
    <row r="749" spans="5:5" ht="15.75" customHeight="1" x14ac:dyDescent="0.2">
      <c r="E749" s="154"/>
    </row>
    <row r="750" spans="5:5" ht="15.75" customHeight="1" x14ac:dyDescent="0.2">
      <c r="E750" s="154"/>
    </row>
    <row r="751" spans="5:5" ht="15.75" customHeight="1" x14ac:dyDescent="0.2">
      <c r="E751" s="154"/>
    </row>
    <row r="752" spans="5:5" ht="15.75" customHeight="1" x14ac:dyDescent="0.2">
      <c r="E752" s="154"/>
    </row>
    <row r="753" spans="5:5" ht="15.75" customHeight="1" x14ac:dyDescent="0.2">
      <c r="E753" s="154"/>
    </row>
    <row r="754" spans="5:5" ht="15.75" customHeight="1" x14ac:dyDescent="0.2">
      <c r="E754" s="154"/>
    </row>
    <row r="755" spans="5:5" ht="15.75" customHeight="1" x14ac:dyDescent="0.2">
      <c r="E755" s="154"/>
    </row>
    <row r="756" spans="5:5" ht="15.75" customHeight="1" x14ac:dyDescent="0.2">
      <c r="E756" s="154"/>
    </row>
    <row r="757" spans="5:5" ht="15.75" customHeight="1" x14ac:dyDescent="0.2">
      <c r="E757" s="154"/>
    </row>
    <row r="758" spans="5:5" ht="15.75" customHeight="1" x14ac:dyDescent="0.2">
      <c r="E758" s="154"/>
    </row>
    <row r="759" spans="5:5" ht="15.75" customHeight="1" x14ac:dyDescent="0.2">
      <c r="E759" s="154"/>
    </row>
    <row r="760" spans="5:5" ht="15.75" customHeight="1" x14ac:dyDescent="0.2">
      <c r="E760" s="154"/>
    </row>
    <row r="761" spans="5:5" ht="15.75" customHeight="1" x14ac:dyDescent="0.2">
      <c r="E761" s="154"/>
    </row>
    <row r="762" spans="5:5" ht="15.75" customHeight="1" x14ac:dyDescent="0.2">
      <c r="E762" s="154"/>
    </row>
    <row r="763" spans="5:5" ht="15.75" customHeight="1" x14ac:dyDescent="0.2">
      <c r="E763" s="154"/>
    </row>
    <row r="764" spans="5:5" ht="15.75" customHeight="1" x14ac:dyDescent="0.2">
      <c r="E764" s="154"/>
    </row>
    <row r="765" spans="5:5" ht="15.75" customHeight="1" x14ac:dyDescent="0.2">
      <c r="E765" s="154"/>
    </row>
    <row r="766" spans="5:5" ht="15.75" customHeight="1" x14ac:dyDescent="0.2">
      <c r="E766" s="154"/>
    </row>
    <row r="767" spans="5:5" ht="15.75" customHeight="1" x14ac:dyDescent="0.2">
      <c r="E767" s="154"/>
    </row>
    <row r="768" spans="5:5" ht="15.75" customHeight="1" x14ac:dyDescent="0.2">
      <c r="E768" s="154"/>
    </row>
    <row r="769" spans="5:5" ht="15.75" customHeight="1" x14ac:dyDescent="0.2">
      <c r="E769" s="154"/>
    </row>
    <row r="770" spans="5:5" ht="15.75" customHeight="1" x14ac:dyDescent="0.2">
      <c r="E770" s="154"/>
    </row>
    <row r="771" spans="5:5" ht="15.75" customHeight="1" x14ac:dyDescent="0.2">
      <c r="E771" s="154"/>
    </row>
    <row r="772" spans="5:5" ht="15.75" customHeight="1" x14ac:dyDescent="0.2">
      <c r="E772" s="154"/>
    </row>
    <row r="773" spans="5:5" ht="15.75" customHeight="1" x14ac:dyDescent="0.2">
      <c r="E773" s="154"/>
    </row>
    <row r="774" spans="5:5" ht="15.75" customHeight="1" x14ac:dyDescent="0.2">
      <c r="E774" s="154"/>
    </row>
    <row r="775" spans="5:5" ht="15.75" customHeight="1" x14ac:dyDescent="0.2">
      <c r="E775" s="154"/>
    </row>
    <row r="776" spans="5:5" ht="15.75" customHeight="1" x14ac:dyDescent="0.2">
      <c r="E776" s="154"/>
    </row>
    <row r="777" spans="5:5" ht="15.75" customHeight="1" x14ac:dyDescent="0.2">
      <c r="E777" s="154"/>
    </row>
    <row r="778" spans="5:5" ht="15.75" customHeight="1" x14ac:dyDescent="0.2">
      <c r="E778" s="154"/>
    </row>
    <row r="779" spans="5:5" ht="15.75" customHeight="1" x14ac:dyDescent="0.2">
      <c r="E779" s="154"/>
    </row>
    <row r="780" spans="5:5" ht="15.75" customHeight="1" x14ac:dyDescent="0.2">
      <c r="E780" s="154"/>
    </row>
    <row r="781" spans="5:5" ht="15.75" customHeight="1" x14ac:dyDescent="0.2">
      <c r="E781" s="154"/>
    </row>
    <row r="782" spans="5:5" ht="15.75" customHeight="1" x14ac:dyDescent="0.2">
      <c r="E782" s="154"/>
    </row>
    <row r="783" spans="5:5" ht="15.75" customHeight="1" x14ac:dyDescent="0.2">
      <c r="E783" s="154"/>
    </row>
    <row r="784" spans="5:5" ht="15.75" customHeight="1" x14ac:dyDescent="0.2">
      <c r="E784" s="154"/>
    </row>
    <row r="785" spans="5:5" ht="15.75" customHeight="1" x14ac:dyDescent="0.2">
      <c r="E785" s="154"/>
    </row>
    <row r="786" spans="5:5" ht="15.75" customHeight="1" x14ac:dyDescent="0.2">
      <c r="E786" s="154"/>
    </row>
    <row r="787" spans="5:5" ht="15.75" customHeight="1" x14ac:dyDescent="0.2">
      <c r="E787" s="154"/>
    </row>
    <row r="788" spans="5:5" ht="15.75" customHeight="1" x14ac:dyDescent="0.2">
      <c r="E788" s="154"/>
    </row>
    <row r="789" spans="5:5" ht="15.75" customHeight="1" x14ac:dyDescent="0.2">
      <c r="E789" s="154"/>
    </row>
    <row r="790" spans="5:5" ht="15.75" customHeight="1" x14ac:dyDescent="0.2">
      <c r="E790" s="154"/>
    </row>
    <row r="791" spans="5:5" ht="15.75" customHeight="1" x14ac:dyDescent="0.2">
      <c r="E791" s="154"/>
    </row>
    <row r="792" spans="5:5" ht="15.75" customHeight="1" x14ac:dyDescent="0.2">
      <c r="E792" s="154"/>
    </row>
    <row r="793" spans="5:5" ht="15.75" customHeight="1" x14ac:dyDescent="0.2">
      <c r="E793" s="154"/>
    </row>
    <row r="794" spans="5:5" ht="15.75" customHeight="1" x14ac:dyDescent="0.2">
      <c r="E794" s="154"/>
    </row>
    <row r="795" spans="5:5" ht="15.75" customHeight="1" x14ac:dyDescent="0.2">
      <c r="E795" s="154"/>
    </row>
    <row r="796" spans="5:5" ht="15.75" customHeight="1" x14ac:dyDescent="0.2">
      <c r="E796" s="154"/>
    </row>
    <row r="797" spans="5:5" ht="15.75" customHeight="1" x14ac:dyDescent="0.2">
      <c r="E797" s="154"/>
    </row>
    <row r="798" spans="5:5" ht="15.75" customHeight="1" x14ac:dyDescent="0.2">
      <c r="E798" s="154"/>
    </row>
    <row r="799" spans="5:5" ht="15.75" customHeight="1" x14ac:dyDescent="0.2">
      <c r="E799" s="154"/>
    </row>
    <row r="800" spans="5:5" ht="15.75" customHeight="1" x14ac:dyDescent="0.2">
      <c r="E800" s="154"/>
    </row>
    <row r="801" spans="5:5" ht="15.75" customHeight="1" x14ac:dyDescent="0.2">
      <c r="E801" s="154"/>
    </row>
    <row r="802" spans="5:5" ht="15.75" customHeight="1" x14ac:dyDescent="0.2">
      <c r="E802" s="154"/>
    </row>
    <row r="803" spans="5:5" ht="15.75" customHeight="1" x14ac:dyDescent="0.2">
      <c r="E803" s="154"/>
    </row>
    <row r="804" spans="5:5" ht="15.75" customHeight="1" x14ac:dyDescent="0.2">
      <c r="E804" s="154"/>
    </row>
    <row r="805" spans="5:5" ht="15.75" customHeight="1" x14ac:dyDescent="0.2">
      <c r="E805" s="154"/>
    </row>
    <row r="806" spans="5:5" ht="15.75" customHeight="1" x14ac:dyDescent="0.2">
      <c r="E806" s="154"/>
    </row>
    <row r="807" spans="5:5" ht="15.75" customHeight="1" x14ac:dyDescent="0.2">
      <c r="E807" s="154"/>
    </row>
    <row r="808" spans="5:5" ht="15.75" customHeight="1" x14ac:dyDescent="0.2">
      <c r="E808" s="154"/>
    </row>
    <row r="809" spans="5:5" ht="15.75" customHeight="1" x14ac:dyDescent="0.2">
      <c r="E809" s="154"/>
    </row>
    <row r="810" spans="5:5" ht="15.75" customHeight="1" x14ac:dyDescent="0.2">
      <c r="E810" s="154"/>
    </row>
    <row r="811" spans="5:5" ht="15.75" customHeight="1" x14ac:dyDescent="0.2">
      <c r="E811" s="154"/>
    </row>
    <row r="812" spans="5:5" ht="15.75" customHeight="1" x14ac:dyDescent="0.2">
      <c r="E812" s="154"/>
    </row>
    <row r="813" spans="5:5" ht="15.75" customHeight="1" x14ac:dyDescent="0.2">
      <c r="E813" s="154"/>
    </row>
    <row r="814" spans="5:5" ht="15.75" customHeight="1" x14ac:dyDescent="0.2">
      <c r="E814" s="154"/>
    </row>
    <row r="815" spans="5:5" ht="15.75" customHeight="1" x14ac:dyDescent="0.2">
      <c r="E815" s="154"/>
    </row>
    <row r="816" spans="5:5" ht="15.75" customHeight="1" x14ac:dyDescent="0.2">
      <c r="E816" s="154"/>
    </row>
    <row r="817" spans="5:5" ht="15.75" customHeight="1" x14ac:dyDescent="0.2">
      <c r="E817" s="154"/>
    </row>
    <row r="818" spans="5:5" ht="15.75" customHeight="1" x14ac:dyDescent="0.2">
      <c r="E818" s="154"/>
    </row>
    <row r="819" spans="5:5" ht="15.75" customHeight="1" x14ac:dyDescent="0.2">
      <c r="E819" s="154"/>
    </row>
    <row r="820" spans="5:5" ht="15.75" customHeight="1" x14ac:dyDescent="0.2">
      <c r="E820" s="154"/>
    </row>
    <row r="821" spans="5:5" ht="15.75" customHeight="1" x14ac:dyDescent="0.2">
      <c r="E821" s="154"/>
    </row>
    <row r="822" spans="5:5" ht="15.75" customHeight="1" x14ac:dyDescent="0.2">
      <c r="E822" s="154"/>
    </row>
    <row r="823" spans="5:5" ht="15.75" customHeight="1" x14ac:dyDescent="0.2">
      <c r="E823" s="154"/>
    </row>
    <row r="824" spans="5:5" ht="15.75" customHeight="1" x14ac:dyDescent="0.2">
      <c r="E824" s="154"/>
    </row>
    <row r="825" spans="5:5" ht="15.75" customHeight="1" x14ac:dyDescent="0.2">
      <c r="E825" s="154"/>
    </row>
    <row r="826" spans="5:5" ht="15.75" customHeight="1" x14ac:dyDescent="0.2">
      <c r="E826" s="154"/>
    </row>
    <row r="827" spans="5:5" ht="15.75" customHeight="1" x14ac:dyDescent="0.2">
      <c r="E827" s="154"/>
    </row>
    <row r="828" spans="5:5" ht="15.75" customHeight="1" x14ac:dyDescent="0.2">
      <c r="E828" s="154"/>
    </row>
    <row r="829" spans="5:5" ht="15.75" customHeight="1" x14ac:dyDescent="0.2">
      <c r="E829" s="154"/>
    </row>
    <row r="830" spans="5:5" ht="15.75" customHeight="1" x14ac:dyDescent="0.2">
      <c r="E830" s="154"/>
    </row>
    <row r="831" spans="5:5" ht="15.75" customHeight="1" x14ac:dyDescent="0.2">
      <c r="E831" s="154"/>
    </row>
    <row r="832" spans="5:5" ht="15.75" customHeight="1" x14ac:dyDescent="0.2">
      <c r="E832" s="154"/>
    </row>
    <row r="833" spans="5:5" ht="15.75" customHeight="1" x14ac:dyDescent="0.2">
      <c r="E833" s="154"/>
    </row>
    <row r="834" spans="5:5" ht="15.75" customHeight="1" x14ac:dyDescent="0.2">
      <c r="E834" s="154"/>
    </row>
    <row r="835" spans="5:5" ht="15.75" customHeight="1" x14ac:dyDescent="0.2">
      <c r="E835" s="154"/>
    </row>
    <row r="836" spans="5:5" ht="15.75" customHeight="1" x14ac:dyDescent="0.2">
      <c r="E836" s="154"/>
    </row>
    <row r="837" spans="5:5" ht="15.75" customHeight="1" x14ac:dyDescent="0.2">
      <c r="E837" s="154"/>
    </row>
    <row r="838" spans="5:5" ht="15.75" customHeight="1" x14ac:dyDescent="0.2">
      <c r="E838" s="154"/>
    </row>
    <row r="839" spans="5:5" ht="15.75" customHeight="1" x14ac:dyDescent="0.2">
      <c r="E839" s="154"/>
    </row>
    <row r="840" spans="5:5" ht="15.75" customHeight="1" x14ac:dyDescent="0.2">
      <c r="E840" s="154"/>
    </row>
    <row r="841" spans="5:5" ht="15.75" customHeight="1" x14ac:dyDescent="0.2">
      <c r="E841" s="154"/>
    </row>
    <row r="842" spans="5:5" ht="15.75" customHeight="1" x14ac:dyDescent="0.2">
      <c r="E842" s="154"/>
    </row>
    <row r="843" spans="5:5" ht="15.75" customHeight="1" x14ac:dyDescent="0.2">
      <c r="E843" s="154"/>
    </row>
    <row r="844" spans="5:5" ht="15.75" customHeight="1" x14ac:dyDescent="0.2">
      <c r="E844" s="154"/>
    </row>
    <row r="845" spans="5:5" ht="15.75" customHeight="1" x14ac:dyDescent="0.2">
      <c r="E845" s="154"/>
    </row>
    <row r="846" spans="5:5" ht="15.75" customHeight="1" x14ac:dyDescent="0.2">
      <c r="E846" s="154"/>
    </row>
    <row r="847" spans="5:5" ht="15.75" customHeight="1" x14ac:dyDescent="0.2">
      <c r="E847" s="154"/>
    </row>
    <row r="848" spans="5:5" ht="15.75" customHeight="1" x14ac:dyDescent="0.2">
      <c r="E848" s="154"/>
    </row>
    <row r="849" spans="5:5" ht="15.75" customHeight="1" x14ac:dyDescent="0.2">
      <c r="E849" s="154"/>
    </row>
    <row r="850" spans="5:5" ht="15.75" customHeight="1" x14ac:dyDescent="0.2">
      <c r="E850" s="154"/>
    </row>
    <row r="851" spans="5:5" ht="15.75" customHeight="1" x14ac:dyDescent="0.2">
      <c r="E851" s="154"/>
    </row>
    <row r="852" spans="5:5" ht="15.75" customHeight="1" x14ac:dyDescent="0.2">
      <c r="E852" s="154"/>
    </row>
    <row r="853" spans="5:5" ht="15.75" customHeight="1" x14ac:dyDescent="0.2">
      <c r="E853" s="154"/>
    </row>
    <row r="854" spans="5:5" ht="15.75" customHeight="1" x14ac:dyDescent="0.2">
      <c r="E854" s="154"/>
    </row>
    <row r="855" spans="5:5" ht="15.75" customHeight="1" x14ac:dyDescent="0.2">
      <c r="E855" s="154"/>
    </row>
    <row r="856" spans="5:5" ht="15.75" customHeight="1" x14ac:dyDescent="0.2">
      <c r="E856" s="154"/>
    </row>
    <row r="857" spans="5:5" ht="15.75" customHeight="1" x14ac:dyDescent="0.2">
      <c r="E857" s="154"/>
    </row>
    <row r="858" spans="5:5" ht="15.75" customHeight="1" x14ac:dyDescent="0.2">
      <c r="E858" s="154"/>
    </row>
    <row r="859" spans="5:5" ht="15.75" customHeight="1" x14ac:dyDescent="0.2">
      <c r="E859" s="154"/>
    </row>
    <row r="860" spans="5:5" ht="15.75" customHeight="1" x14ac:dyDescent="0.2">
      <c r="E860" s="154"/>
    </row>
    <row r="861" spans="5:5" ht="15.75" customHeight="1" x14ac:dyDescent="0.2">
      <c r="E861" s="154"/>
    </row>
    <row r="862" spans="5:5" ht="15.75" customHeight="1" x14ac:dyDescent="0.2">
      <c r="E862" s="154"/>
    </row>
    <row r="863" spans="5:5" ht="15.75" customHeight="1" x14ac:dyDescent="0.2">
      <c r="E863" s="154"/>
    </row>
    <row r="864" spans="5:5" ht="15.75" customHeight="1" x14ac:dyDescent="0.2">
      <c r="E864" s="154"/>
    </row>
    <row r="865" spans="5:5" ht="15.75" customHeight="1" x14ac:dyDescent="0.2">
      <c r="E865" s="154"/>
    </row>
    <row r="866" spans="5:5" ht="15.75" customHeight="1" x14ac:dyDescent="0.2">
      <c r="E866" s="154"/>
    </row>
    <row r="867" spans="5:5" ht="15.75" customHeight="1" x14ac:dyDescent="0.2">
      <c r="E867" s="154"/>
    </row>
    <row r="868" spans="5:5" ht="15.75" customHeight="1" x14ac:dyDescent="0.2">
      <c r="E868" s="154"/>
    </row>
    <row r="869" spans="5:5" ht="15.75" customHeight="1" x14ac:dyDescent="0.2">
      <c r="E869" s="154"/>
    </row>
    <row r="870" spans="5:5" ht="15.75" customHeight="1" x14ac:dyDescent="0.2">
      <c r="E870" s="154"/>
    </row>
    <row r="871" spans="5:5" ht="15.75" customHeight="1" x14ac:dyDescent="0.2">
      <c r="E871" s="154"/>
    </row>
    <row r="872" spans="5:5" ht="15.75" customHeight="1" x14ac:dyDescent="0.2">
      <c r="E872" s="154"/>
    </row>
    <row r="873" spans="5:5" ht="15.75" customHeight="1" x14ac:dyDescent="0.2">
      <c r="E873" s="154"/>
    </row>
    <row r="874" spans="5:5" ht="15.75" customHeight="1" x14ac:dyDescent="0.2">
      <c r="E874" s="154"/>
    </row>
    <row r="875" spans="5:5" ht="15.75" customHeight="1" x14ac:dyDescent="0.2">
      <c r="E875" s="154"/>
    </row>
    <row r="876" spans="5:5" ht="15.75" customHeight="1" x14ac:dyDescent="0.2">
      <c r="E876" s="154"/>
    </row>
    <row r="877" spans="5:5" ht="15.75" customHeight="1" x14ac:dyDescent="0.2">
      <c r="E877" s="154"/>
    </row>
    <row r="878" spans="5:5" ht="15.75" customHeight="1" x14ac:dyDescent="0.2">
      <c r="E878" s="154"/>
    </row>
    <row r="879" spans="5:5" ht="15.75" customHeight="1" x14ac:dyDescent="0.2">
      <c r="E879" s="154"/>
    </row>
    <row r="880" spans="5:5" ht="15.75" customHeight="1" x14ac:dyDescent="0.2">
      <c r="E880" s="154"/>
    </row>
    <row r="881" spans="5:5" ht="15.75" customHeight="1" x14ac:dyDescent="0.2">
      <c r="E881" s="154"/>
    </row>
    <row r="882" spans="5:5" ht="15.75" customHeight="1" x14ac:dyDescent="0.2">
      <c r="E882" s="154"/>
    </row>
    <row r="883" spans="5:5" ht="15.75" customHeight="1" x14ac:dyDescent="0.2">
      <c r="E883" s="154"/>
    </row>
    <row r="884" spans="5:5" ht="15.75" customHeight="1" x14ac:dyDescent="0.2">
      <c r="E884" s="154"/>
    </row>
    <row r="885" spans="5:5" ht="15.75" customHeight="1" x14ac:dyDescent="0.2">
      <c r="E885" s="154"/>
    </row>
    <row r="886" spans="5:5" ht="15.75" customHeight="1" x14ac:dyDescent="0.2">
      <c r="E886" s="154"/>
    </row>
    <row r="887" spans="5:5" ht="15.75" customHeight="1" x14ac:dyDescent="0.2">
      <c r="E887" s="154"/>
    </row>
    <row r="888" spans="5:5" ht="15.75" customHeight="1" x14ac:dyDescent="0.2">
      <c r="E888" s="154"/>
    </row>
    <row r="889" spans="5:5" ht="15.75" customHeight="1" x14ac:dyDescent="0.2">
      <c r="E889" s="154"/>
    </row>
    <row r="890" spans="5:5" ht="15.75" customHeight="1" x14ac:dyDescent="0.2">
      <c r="E890" s="154"/>
    </row>
    <row r="891" spans="5:5" ht="15.75" customHeight="1" x14ac:dyDescent="0.2">
      <c r="E891" s="154"/>
    </row>
    <row r="892" spans="5:5" ht="15.75" customHeight="1" x14ac:dyDescent="0.2">
      <c r="E892" s="154"/>
    </row>
    <row r="893" spans="5:5" ht="15.75" customHeight="1" x14ac:dyDescent="0.2">
      <c r="E893" s="154"/>
    </row>
    <row r="894" spans="5:5" ht="15.75" customHeight="1" x14ac:dyDescent="0.2">
      <c r="E894" s="154"/>
    </row>
    <row r="895" spans="5:5" ht="15.75" customHeight="1" x14ac:dyDescent="0.2">
      <c r="E895" s="154"/>
    </row>
    <row r="896" spans="5:5" ht="15.75" customHeight="1" x14ac:dyDescent="0.2">
      <c r="E896" s="154"/>
    </row>
    <row r="897" spans="5:5" ht="15.75" customHeight="1" x14ac:dyDescent="0.2">
      <c r="E897" s="154"/>
    </row>
    <row r="898" spans="5:5" ht="15.75" customHeight="1" x14ac:dyDescent="0.2">
      <c r="E898" s="154"/>
    </row>
    <row r="899" spans="5:5" ht="15.75" customHeight="1" x14ac:dyDescent="0.2">
      <c r="E899" s="154"/>
    </row>
    <row r="900" spans="5:5" ht="15.75" customHeight="1" x14ac:dyDescent="0.2">
      <c r="E900" s="154"/>
    </row>
    <row r="901" spans="5:5" ht="15.75" customHeight="1" x14ac:dyDescent="0.2">
      <c r="E901" s="154"/>
    </row>
    <row r="902" spans="5:5" ht="15.75" customHeight="1" x14ac:dyDescent="0.2">
      <c r="E902" s="154"/>
    </row>
    <row r="903" spans="5:5" ht="15.75" customHeight="1" x14ac:dyDescent="0.2">
      <c r="E903" s="154"/>
    </row>
    <row r="904" spans="5:5" ht="15.75" customHeight="1" x14ac:dyDescent="0.2">
      <c r="E904" s="154"/>
    </row>
    <row r="905" spans="5:5" ht="15.75" customHeight="1" x14ac:dyDescent="0.2">
      <c r="E905" s="154"/>
    </row>
    <row r="906" spans="5:5" ht="15.75" customHeight="1" x14ac:dyDescent="0.2">
      <c r="E906" s="154"/>
    </row>
    <row r="907" spans="5:5" ht="15.75" customHeight="1" x14ac:dyDescent="0.2">
      <c r="E907" s="154"/>
    </row>
    <row r="908" spans="5:5" ht="15.75" customHeight="1" x14ac:dyDescent="0.2">
      <c r="E908" s="154"/>
    </row>
    <row r="909" spans="5:5" ht="15.75" customHeight="1" x14ac:dyDescent="0.2">
      <c r="E909" s="154"/>
    </row>
    <row r="910" spans="5:5" ht="15.75" customHeight="1" x14ac:dyDescent="0.2">
      <c r="E910" s="154"/>
    </row>
    <row r="911" spans="5:5" ht="15.75" customHeight="1" x14ac:dyDescent="0.2">
      <c r="E911" s="154"/>
    </row>
    <row r="912" spans="5:5" ht="15.75" customHeight="1" x14ac:dyDescent="0.2">
      <c r="E912" s="154"/>
    </row>
    <row r="913" spans="5:5" ht="15.75" customHeight="1" x14ac:dyDescent="0.2">
      <c r="E913" s="154"/>
    </row>
    <row r="914" spans="5:5" ht="15.75" customHeight="1" x14ac:dyDescent="0.2">
      <c r="E914" s="154"/>
    </row>
    <row r="915" spans="5:5" ht="15.75" customHeight="1" x14ac:dyDescent="0.2">
      <c r="E915" s="154"/>
    </row>
    <row r="916" spans="5:5" ht="15.75" customHeight="1" x14ac:dyDescent="0.2">
      <c r="E916" s="154"/>
    </row>
    <row r="917" spans="5:5" ht="15.75" customHeight="1" x14ac:dyDescent="0.2">
      <c r="E917" s="154"/>
    </row>
    <row r="918" spans="5:5" ht="15.75" customHeight="1" x14ac:dyDescent="0.2">
      <c r="E918" s="154"/>
    </row>
    <row r="919" spans="5:5" ht="15.75" customHeight="1" x14ac:dyDescent="0.2">
      <c r="E919" s="154"/>
    </row>
    <row r="920" spans="5:5" ht="15.75" customHeight="1" x14ac:dyDescent="0.2">
      <c r="E920" s="154"/>
    </row>
    <row r="921" spans="5:5" ht="15.75" customHeight="1" x14ac:dyDescent="0.2">
      <c r="E921" s="154"/>
    </row>
    <row r="922" spans="5:5" ht="15.75" customHeight="1" x14ac:dyDescent="0.2">
      <c r="E922" s="154"/>
    </row>
    <row r="923" spans="5:5" ht="15.75" customHeight="1" x14ac:dyDescent="0.2">
      <c r="E923" s="154"/>
    </row>
    <row r="924" spans="5:5" ht="15.75" customHeight="1" x14ac:dyDescent="0.2">
      <c r="E924" s="154"/>
    </row>
    <row r="925" spans="5:5" ht="15.75" customHeight="1" x14ac:dyDescent="0.2">
      <c r="E925" s="154"/>
    </row>
    <row r="926" spans="5:5" ht="15.75" customHeight="1" x14ac:dyDescent="0.2">
      <c r="E926" s="154"/>
    </row>
    <row r="927" spans="5:5" ht="15.75" customHeight="1" x14ac:dyDescent="0.2">
      <c r="E927" s="154"/>
    </row>
    <row r="928" spans="5:5" ht="15.75" customHeight="1" x14ac:dyDescent="0.2">
      <c r="E928" s="154"/>
    </row>
    <row r="929" spans="5:5" ht="15.75" customHeight="1" x14ac:dyDescent="0.2">
      <c r="E929" s="154"/>
    </row>
    <row r="930" spans="5:5" ht="15.75" customHeight="1" x14ac:dyDescent="0.2">
      <c r="E930" s="154"/>
    </row>
    <row r="931" spans="5:5" ht="15.75" customHeight="1" x14ac:dyDescent="0.2">
      <c r="E931" s="154"/>
    </row>
    <row r="932" spans="5:5" ht="15.75" customHeight="1" x14ac:dyDescent="0.2">
      <c r="E932" s="154"/>
    </row>
    <row r="933" spans="5:5" ht="15.75" customHeight="1" x14ac:dyDescent="0.2">
      <c r="E933" s="154"/>
    </row>
    <row r="934" spans="5:5" ht="15.75" customHeight="1" x14ac:dyDescent="0.2">
      <c r="E934" s="154"/>
    </row>
    <row r="935" spans="5:5" ht="15.75" customHeight="1" x14ac:dyDescent="0.2">
      <c r="E935" s="154"/>
    </row>
    <row r="936" spans="5:5" ht="15.75" customHeight="1" x14ac:dyDescent="0.2">
      <c r="E936" s="154"/>
    </row>
    <row r="937" spans="5:5" ht="15.75" customHeight="1" x14ac:dyDescent="0.2">
      <c r="E937" s="154"/>
    </row>
    <row r="938" spans="5:5" ht="15.75" customHeight="1" x14ac:dyDescent="0.2">
      <c r="E938" s="154"/>
    </row>
    <row r="939" spans="5:5" ht="15.75" customHeight="1" x14ac:dyDescent="0.2">
      <c r="E939" s="154"/>
    </row>
    <row r="940" spans="5:5" ht="15.75" customHeight="1" x14ac:dyDescent="0.2">
      <c r="E940" s="154"/>
    </row>
    <row r="941" spans="5:5" ht="15.75" customHeight="1" x14ac:dyDescent="0.2">
      <c r="E941" s="154"/>
    </row>
    <row r="942" spans="5:5" ht="15.75" customHeight="1" x14ac:dyDescent="0.2">
      <c r="E942" s="154"/>
    </row>
    <row r="943" spans="5:5" ht="15.75" customHeight="1" x14ac:dyDescent="0.2">
      <c r="E943" s="154"/>
    </row>
    <row r="944" spans="5:5" ht="15.75" customHeight="1" x14ac:dyDescent="0.2">
      <c r="E944" s="154"/>
    </row>
    <row r="945" spans="5:5" ht="15.75" customHeight="1" x14ac:dyDescent="0.2">
      <c r="E945" s="154"/>
    </row>
    <row r="946" spans="5:5" ht="15.75" customHeight="1" x14ac:dyDescent="0.2">
      <c r="E946" s="154"/>
    </row>
    <row r="947" spans="5:5" ht="15.75" customHeight="1" x14ac:dyDescent="0.2">
      <c r="E947" s="154"/>
    </row>
    <row r="948" spans="5:5" ht="15.75" customHeight="1" x14ac:dyDescent="0.2">
      <c r="E948" s="154"/>
    </row>
    <row r="949" spans="5:5" ht="15.75" customHeight="1" x14ac:dyDescent="0.2">
      <c r="E949" s="154"/>
    </row>
    <row r="950" spans="5:5" ht="15.75" customHeight="1" x14ac:dyDescent="0.2">
      <c r="E950" s="154"/>
    </row>
    <row r="951" spans="5:5" ht="15.75" customHeight="1" x14ac:dyDescent="0.2">
      <c r="E951" s="154"/>
    </row>
    <row r="952" spans="5:5" ht="15.75" customHeight="1" x14ac:dyDescent="0.2">
      <c r="E952" s="154"/>
    </row>
    <row r="953" spans="5:5" ht="15.75" customHeight="1" x14ac:dyDescent="0.2">
      <c r="E953" s="154"/>
    </row>
    <row r="954" spans="5:5" ht="15.75" customHeight="1" x14ac:dyDescent="0.2">
      <c r="E954" s="154"/>
    </row>
    <row r="955" spans="5:5" ht="15.75" customHeight="1" x14ac:dyDescent="0.2">
      <c r="E955" s="154"/>
    </row>
    <row r="956" spans="5:5" ht="15.75" customHeight="1" x14ac:dyDescent="0.2">
      <c r="E956" s="154"/>
    </row>
    <row r="957" spans="5:5" ht="15.75" customHeight="1" x14ac:dyDescent="0.2">
      <c r="E957" s="154"/>
    </row>
    <row r="958" spans="5:5" ht="15.75" customHeight="1" x14ac:dyDescent="0.2">
      <c r="E958" s="154"/>
    </row>
    <row r="959" spans="5:5" ht="15.75" customHeight="1" x14ac:dyDescent="0.2">
      <c r="E959" s="154"/>
    </row>
    <row r="960" spans="5:5" ht="15.75" customHeight="1" x14ac:dyDescent="0.2">
      <c r="E960" s="154"/>
    </row>
    <row r="961" spans="5:5" ht="15.75" customHeight="1" x14ac:dyDescent="0.2">
      <c r="E961" s="154"/>
    </row>
    <row r="962" spans="5:5" ht="15.75" customHeight="1" x14ac:dyDescent="0.2">
      <c r="E962" s="154"/>
    </row>
    <row r="963" spans="5:5" ht="15.75" customHeight="1" x14ac:dyDescent="0.2">
      <c r="E963" s="154"/>
    </row>
    <row r="964" spans="5:5" ht="15.75" customHeight="1" x14ac:dyDescent="0.2">
      <c r="E964" s="154"/>
    </row>
    <row r="965" spans="5:5" ht="15.75" customHeight="1" x14ac:dyDescent="0.2">
      <c r="E965" s="154"/>
    </row>
    <row r="966" spans="5:5" ht="15.75" customHeight="1" x14ac:dyDescent="0.2">
      <c r="E966" s="154"/>
    </row>
    <row r="967" spans="5:5" ht="15.75" customHeight="1" x14ac:dyDescent="0.2">
      <c r="E967" s="154"/>
    </row>
    <row r="968" spans="5:5" ht="15.75" customHeight="1" x14ac:dyDescent="0.2">
      <c r="E968" s="154"/>
    </row>
    <row r="969" spans="5:5" ht="15.75" customHeight="1" x14ac:dyDescent="0.2">
      <c r="E969" s="154"/>
    </row>
    <row r="970" spans="5:5" ht="15.75" customHeight="1" x14ac:dyDescent="0.2">
      <c r="E970" s="154"/>
    </row>
    <row r="971" spans="5:5" ht="15.75" customHeight="1" x14ac:dyDescent="0.2">
      <c r="E971" s="154"/>
    </row>
    <row r="972" spans="5:5" ht="15.75" customHeight="1" x14ac:dyDescent="0.2">
      <c r="E972" s="154"/>
    </row>
    <row r="973" spans="5:5" ht="15.75" customHeight="1" x14ac:dyDescent="0.2">
      <c r="E973" s="154"/>
    </row>
    <row r="974" spans="5:5" ht="15.75" customHeight="1" x14ac:dyDescent="0.2">
      <c r="E974" s="154"/>
    </row>
    <row r="975" spans="5:5" ht="15.75" customHeight="1" x14ac:dyDescent="0.2">
      <c r="E975" s="154"/>
    </row>
    <row r="976" spans="5:5" ht="15.75" customHeight="1" x14ac:dyDescent="0.2">
      <c r="E976" s="154"/>
    </row>
    <row r="977" spans="5:5" ht="15.75" customHeight="1" x14ac:dyDescent="0.2">
      <c r="E977" s="154"/>
    </row>
    <row r="978" spans="5:5" ht="15.75" customHeight="1" x14ac:dyDescent="0.2">
      <c r="E978" s="154"/>
    </row>
    <row r="979" spans="5:5" ht="15.75" customHeight="1" x14ac:dyDescent="0.2">
      <c r="E979" s="154"/>
    </row>
    <row r="980" spans="5:5" ht="15.75" customHeight="1" x14ac:dyDescent="0.2">
      <c r="E980" s="154"/>
    </row>
    <row r="981" spans="5:5" ht="15.75" customHeight="1" x14ac:dyDescent="0.2">
      <c r="E981" s="154"/>
    </row>
    <row r="982" spans="5:5" ht="15.75" customHeight="1" x14ac:dyDescent="0.2">
      <c r="E982" s="154"/>
    </row>
    <row r="983" spans="5:5" ht="15.75" customHeight="1" x14ac:dyDescent="0.2">
      <c r="E983" s="154"/>
    </row>
    <row r="984" spans="5:5" ht="15.75" customHeight="1" x14ac:dyDescent="0.2">
      <c r="E984" s="154"/>
    </row>
    <row r="985" spans="5:5" ht="15.75" customHeight="1" x14ac:dyDescent="0.2">
      <c r="E985" s="154"/>
    </row>
    <row r="986" spans="5:5" ht="15.75" customHeight="1" x14ac:dyDescent="0.2">
      <c r="E986" s="154"/>
    </row>
    <row r="987" spans="5:5" ht="15.75" customHeight="1" x14ac:dyDescent="0.2">
      <c r="E987" s="154"/>
    </row>
    <row r="988" spans="5:5" ht="15.75" customHeight="1" x14ac:dyDescent="0.2">
      <c r="E988" s="154"/>
    </row>
    <row r="989" spans="5:5" ht="15.75" customHeight="1" x14ac:dyDescent="0.2">
      <c r="E989" s="154"/>
    </row>
    <row r="990" spans="5:5" ht="15.75" customHeight="1" x14ac:dyDescent="0.2">
      <c r="E990" s="154"/>
    </row>
    <row r="991" spans="5:5" ht="15.75" customHeight="1" x14ac:dyDescent="0.2">
      <c r="E991" s="154"/>
    </row>
    <row r="992" spans="5:5" ht="15.75" customHeight="1" x14ac:dyDescent="0.2">
      <c r="E992" s="154"/>
    </row>
    <row r="993" spans="5:5" ht="15.75" customHeight="1" x14ac:dyDescent="0.2">
      <c r="E993" s="154"/>
    </row>
    <row r="994" spans="5:5" ht="15.75" customHeight="1" x14ac:dyDescent="0.2">
      <c r="E994" s="154"/>
    </row>
    <row r="995" spans="5:5" ht="15.75" customHeight="1" x14ac:dyDescent="0.2">
      <c r="E995" s="154"/>
    </row>
    <row r="996" spans="5:5" ht="15.75" customHeight="1" x14ac:dyDescent="0.2">
      <c r="E996" s="154"/>
    </row>
    <row r="997" spans="5:5" ht="15.75" customHeight="1" x14ac:dyDescent="0.2">
      <c r="E997" s="154"/>
    </row>
    <row r="998" spans="5:5" ht="15.75" customHeight="1" x14ac:dyDescent="0.2">
      <c r="E998" s="154"/>
    </row>
    <row r="999" spans="5:5" ht="15.75" customHeight="1" x14ac:dyDescent="0.2">
      <c r="E999" s="154"/>
    </row>
    <row r="1000" spans="5:5" ht="15.75" customHeight="1" x14ac:dyDescent="0.2">
      <c r="E1000" s="154"/>
    </row>
  </sheetData>
  <mergeCells count="33">
    <mergeCell ref="B1:E1"/>
    <mergeCell ref="B7:D7"/>
    <mergeCell ref="B9:E9"/>
    <mergeCell ref="C11:E11"/>
    <mergeCell ref="A13:A22"/>
    <mergeCell ref="B13:C13"/>
    <mergeCell ref="B22:C22"/>
    <mergeCell ref="A24:A33"/>
    <mergeCell ref="B24:C24"/>
    <mergeCell ref="B33:C33"/>
    <mergeCell ref="A35:A40"/>
    <mergeCell ref="B35:C35"/>
    <mergeCell ref="B40:C40"/>
    <mergeCell ref="A59:A68"/>
    <mergeCell ref="B59:D59"/>
    <mergeCell ref="C60:D60"/>
    <mergeCell ref="B68:D68"/>
    <mergeCell ref="A42:A44"/>
    <mergeCell ref="B42:C42"/>
    <mergeCell ref="B44:C44"/>
    <mergeCell ref="A46:A48"/>
    <mergeCell ref="B46:C46"/>
    <mergeCell ref="B48:C48"/>
    <mergeCell ref="B50:C50"/>
    <mergeCell ref="B51:C51"/>
    <mergeCell ref="B53:D53"/>
    <mergeCell ref="B55:E55"/>
    <mergeCell ref="C57:E57"/>
    <mergeCell ref="B70:D70"/>
    <mergeCell ref="B75:C75"/>
    <mergeCell ref="B77:D77"/>
    <mergeCell ref="B85:D85"/>
    <mergeCell ref="B87:D87"/>
  </mergeCells>
  <pageMargins left="0.7" right="0.7" top="0.75" bottom="0.75" header="0.51180555555555496" footer="0.51180555555555496"/>
  <pageSetup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3" sqref="B3"/>
    </sheetView>
  </sheetViews>
  <sheetFormatPr defaultRowHeight="12.75" x14ac:dyDescent="0.2"/>
  <cols>
    <col min="1" max="1" width="11" customWidth="1"/>
    <col min="2" max="2" width="12.5703125" customWidth="1"/>
    <col min="3" max="3" width="10.7109375" customWidth="1"/>
    <col min="5" max="5" width="12.140625" customWidth="1"/>
  </cols>
  <sheetData>
    <row r="1" spans="1:5" ht="25.5" x14ac:dyDescent="0.2">
      <c r="A1" s="158" t="s">
        <v>123</v>
      </c>
      <c r="B1" s="158" t="s">
        <v>124</v>
      </c>
      <c r="C1" s="158" t="s">
        <v>125</v>
      </c>
      <c r="D1" s="158" t="s">
        <v>126</v>
      </c>
      <c r="E1" s="158" t="s">
        <v>127</v>
      </c>
    </row>
    <row r="2" spans="1:5" ht="25.5" x14ac:dyDescent="0.2">
      <c r="A2" s="158" t="s">
        <v>128</v>
      </c>
      <c r="B2" s="159">
        <v>5451.69</v>
      </c>
      <c r="C2" s="159">
        <f>B2*6%</f>
        <v>327.10139999999996</v>
      </c>
      <c r="D2" s="158">
        <f>20*2*4</f>
        <v>160</v>
      </c>
      <c r="E2" s="159">
        <f>D2-C2</f>
        <v>-167.10139999999996</v>
      </c>
    </row>
    <row r="3" spans="1:5" x14ac:dyDescent="0.2">
      <c r="A3" s="158" t="s">
        <v>12</v>
      </c>
      <c r="B3" s="159">
        <v>2853.24</v>
      </c>
      <c r="C3" s="159">
        <f>B3*6%</f>
        <v>171.19439999999997</v>
      </c>
      <c r="D3" s="158">
        <f>20*2*4</f>
        <v>160</v>
      </c>
      <c r="E3" s="159">
        <f>C3-D3</f>
        <v>11.194399999999973</v>
      </c>
    </row>
    <row r="4" spans="1:5" x14ac:dyDescent="0.2">
      <c r="A4" s="158"/>
      <c r="B4" s="158"/>
      <c r="C4" s="158"/>
      <c r="D4" s="158"/>
      <c r="E4" s="15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topLeftCell="A25" zoomScaleNormal="100" workbookViewId="0">
      <selection activeCell="C8" sqref="C8"/>
    </sheetView>
  </sheetViews>
  <sheetFormatPr defaultColWidth="14.42578125" defaultRowHeight="12.75" x14ac:dyDescent="0.2"/>
  <cols>
    <col min="1" max="1" width="65.28515625" customWidth="1"/>
    <col min="2" max="2" width="8" customWidth="1"/>
    <col min="3" max="3" width="40" customWidth="1"/>
    <col min="4" max="26" width="8" customWidth="1"/>
  </cols>
  <sheetData>
    <row r="1" spans="1:3" ht="15" customHeight="1" x14ac:dyDescent="0.25">
      <c r="A1" s="188" t="s">
        <v>129</v>
      </c>
      <c r="B1" s="188"/>
      <c r="C1" s="188"/>
    </row>
    <row r="2" spans="1:3" ht="15" customHeight="1" x14ac:dyDescent="0.25">
      <c r="A2" s="189" t="s">
        <v>130</v>
      </c>
      <c r="B2" s="189"/>
      <c r="C2" s="189"/>
    </row>
    <row r="3" spans="1:3" ht="15" customHeight="1" x14ac:dyDescent="0.2">
      <c r="A3" s="190" t="s">
        <v>25</v>
      </c>
      <c r="B3" s="190"/>
      <c r="C3" s="9" t="s">
        <v>129</v>
      </c>
    </row>
    <row r="4" spans="1:3" ht="12.75" customHeight="1" x14ac:dyDescent="0.2">
      <c r="A4" s="10" t="s">
        <v>131</v>
      </c>
      <c r="B4" s="11">
        <v>0.2</v>
      </c>
      <c r="C4" s="12" t="s">
        <v>132</v>
      </c>
    </row>
    <row r="5" spans="1:3" ht="12.75" customHeight="1" x14ac:dyDescent="0.2">
      <c r="A5" s="10" t="s">
        <v>133</v>
      </c>
      <c r="B5" s="11">
        <v>1.4999999999999999E-2</v>
      </c>
      <c r="C5" s="12" t="s">
        <v>132</v>
      </c>
    </row>
    <row r="6" spans="1:3" ht="12.75" customHeight="1" x14ac:dyDescent="0.2">
      <c r="A6" s="10" t="s">
        <v>134</v>
      </c>
      <c r="B6" s="11">
        <v>0.01</v>
      </c>
      <c r="C6" s="12"/>
    </row>
    <row r="7" spans="1:3" ht="12.75" customHeight="1" x14ac:dyDescent="0.2">
      <c r="A7" s="10" t="s">
        <v>135</v>
      </c>
      <c r="B7" s="11">
        <v>6.0000000000000001E-3</v>
      </c>
      <c r="C7" s="12"/>
    </row>
    <row r="8" spans="1:3" ht="12.75" customHeight="1" x14ac:dyDescent="0.2">
      <c r="A8" s="13" t="s">
        <v>136</v>
      </c>
      <c r="B8" s="14">
        <v>2E-3</v>
      </c>
      <c r="C8" s="2"/>
    </row>
    <row r="9" spans="1:3" ht="19.5" customHeight="1" x14ac:dyDescent="0.2">
      <c r="A9" s="13" t="s">
        <v>137</v>
      </c>
      <c r="B9" s="14">
        <v>2.5000000000000001E-2</v>
      </c>
      <c r="C9" s="2"/>
    </row>
    <row r="10" spans="1:3" ht="12.75" customHeight="1" x14ac:dyDescent="0.2">
      <c r="A10" s="13" t="s">
        <v>138</v>
      </c>
      <c r="B10" s="14">
        <v>0.08</v>
      </c>
      <c r="C10" s="15"/>
    </row>
    <row r="11" spans="1:3" ht="32.25" customHeight="1" x14ac:dyDescent="0.2">
      <c r="A11" s="13" t="s">
        <v>139</v>
      </c>
      <c r="B11" s="14">
        <v>0.03</v>
      </c>
      <c r="C11" s="2"/>
    </row>
    <row r="12" spans="1:3" ht="12.75" customHeight="1" x14ac:dyDescent="0.2">
      <c r="A12" s="16" t="s">
        <v>140</v>
      </c>
      <c r="B12" s="17">
        <f>SUM(B4:B11)</f>
        <v>0.3680000000000001</v>
      </c>
      <c r="C12" s="18"/>
    </row>
    <row r="13" spans="1:3" ht="12.75" customHeight="1" x14ac:dyDescent="0.2"/>
    <row r="14" spans="1:3" ht="15" customHeight="1" x14ac:dyDescent="0.2">
      <c r="A14" s="190" t="s">
        <v>45</v>
      </c>
      <c r="B14" s="190"/>
      <c r="C14" s="19" t="s">
        <v>129</v>
      </c>
    </row>
    <row r="15" spans="1:3" ht="12.75" customHeight="1" x14ac:dyDescent="0.2">
      <c r="A15" s="10" t="s">
        <v>141</v>
      </c>
      <c r="B15" s="20">
        <v>8.3333333333333301E-2</v>
      </c>
      <c r="C15" s="21" t="s">
        <v>142</v>
      </c>
    </row>
    <row r="16" spans="1:3" ht="12.75" customHeight="1" x14ac:dyDescent="0.2">
      <c r="A16" s="10" t="s">
        <v>143</v>
      </c>
      <c r="B16" s="20">
        <v>0.1108</v>
      </c>
      <c r="C16" s="22" t="s">
        <v>144</v>
      </c>
    </row>
    <row r="17" spans="1:3" ht="12.75" customHeight="1" x14ac:dyDescent="0.2">
      <c r="A17" s="10" t="s">
        <v>145</v>
      </c>
      <c r="B17" s="20">
        <v>2.7699999999999999E-2</v>
      </c>
      <c r="C17" s="22" t="s">
        <v>146</v>
      </c>
    </row>
    <row r="18" spans="1:3" ht="12.75" customHeight="1" x14ac:dyDescent="0.2">
      <c r="A18" s="10" t="s">
        <v>147</v>
      </c>
      <c r="B18" s="20">
        <v>6.6E-3</v>
      </c>
      <c r="C18" s="22" t="s">
        <v>148</v>
      </c>
    </row>
    <row r="19" spans="1:3" ht="12.75" customHeight="1" x14ac:dyDescent="0.2">
      <c r="A19" s="10" t="s">
        <v>149</v>
      </c>
      <c r="B19" s="20">
        <v>2.0833333333333299E-4</v>
      </c>
      <c r="C19" s="22" t="s">
        <v>150</v>
      </c>
    </row>
    <row r="20" spans="1:3" ht="12.75" customHeight="1" x14ac:dyDescent="0.2">
      <c r="A20" s="10" t="s">
        <v>151</v>
      </c>
      <c r="B20" s="20">
        <v>1.3899999999999999E-2</v>
      </c>
      <c r="C20" s="22" t="s">
        <v>152</v>
      </c>
    </row>
    <row r="21" spans="1:3" ht="12.75" customHeight="1" x14ac:dyDescent="0.2">
      <c r="A21" s="10" t="s">
        <v>153</v>
      </c>
      <c r="B21" s="20">
        <v>4.1999999999999997E-3</v>
      </c>
      <c r="C21" s="22" t="s">
        <v>154</v>
      </c>
    </row>
    <row r="22" spans="1:3" ht="12.75" customHeight="1" x14ac:dyDescent="0.2">
      <c r="A22" s="10" t="s">
        <v>155</v>
      </c>
      <c r="B22" s="20">
        <v>1.94444444444444E-2</v>
      </c>
      <c r="C22" s="22" t="s">
        <v>156</v>
      </c>
    </row>
    <row r="23" spans="1:3" ht="12.75" customHeight="1" x14ac:dyDescent="0.2">
      <c r="A23" s="23" t="s">
        <v>157</v>
      </c>
      <c r="B23" s="24">
        <f>SUM(B15:B22)</f>
        <v>0.26618611111111101</v>
      </c>
      <c r="C23" s="21"/>
    </row>
    <row r="24" spans="1:3" ht="12.75" customHeight="1" x14ac:dyDescent="0.2">
      <c r="A24" s="25" t="s">
        <v>158</v>
      </c>
      <c r="B24" s="26"/>
      <c r="C24" s="27"/>
    </row>
    <row r="25" spans="1:3" ht="12.75" customHeight="1" x14ac:dyDescent="0.2">
      <c r="A25" s="28" t="s">
        <v>159</v>
      </c>
      <c r="B25" s="29"/>
      <c r="C25" s="30"/>
    </row>
    <row r="26" spans="1:3" ht="12.75" customHeight="1" x14ac:dyDescent="0.2">
      <c r="A26" s="28" t="s">
        <v>160</v>
      </c>
      <c r="B26" s="29"/>
      <c r="C26" s="30"/>
    </row>
    <row r="27" spans="1:3" ht="12.75" customHeight="1" x14ac:dyDescent="0.2">
      <c r="A27" s="28" t="s">
        <v>161</v>
      </c>
      <c r="B27" s="29"/>
      <c r="C27" s="30"/>
    </row>
    <row r="28" spans="1:3" ht="12.75" customHeight="1" x14ac:dyDescent="0.2">
      <c r="A28" s="28" t="s">
        <v>162</v>
      </c>
      <c r="B28" s="29"/>
      <c r="C28" s="30"/>
    </row>
    <row r="29" spans="1:3" ht="12.75" customHeight="1" x14ac:dyDescent="0.2">
      <c r="A29" s="28" t="s">
        <v>163</v>
      </c>
      <c r="B29" s="29"/>
      <c r="C29" s="30"/>
    </row>
    <row r="30" spans="1:3" ht="15" customHeight="1" x14ac:dyDescent="0.25">
      <c r="A30" s="31" t="s">
        <v>164</v>
      </c>
      <c r="B30" s="32"/>
      <c r="C30" s="33"/>
    </row>
    <row r="31" spans="1:3" ht="12.75" customHeight="1" x14ac:dyDescent="0.2"/>
    <row r="32" spans="1:3" ht="15" customHeight="1" x14ac:dyDescent="0.2">
      <c r="A32" s="187" t="s">
        <v>63</v>
      </c>
      <c r="B32" s="187"/>
      <c r="C32" s="19" t="s">
        <v>129</v>
      </c>
    </row>
    <row r="33" spans="1:3" ht="16.5" customHeight="1" x14ac:dyDescent="0.2">
      <c r="A33" s="34" t="s">
        <v>165</v>
      </c>
      <c r="B33" s="20">
        <v>4.1700000000000001E-2</v>
      </c>
      <c r="C33" s="35" t="s">
        <v>166</v>
      </c>
    </row>
    <row r="34" spans="1:3" ht="15.75" customHeight="1" x14ac:dyDescent="0.2">
      <c r="A34" s="34" t="s">
        <v>167</v>
      </c>
      <c r="B34" s="20">
        <v>8.0000000000000004E-4</v>
      </c>
      <c r="C34" s="35" t="s">
        <v>168</v>
      </c>
    </row>
    <row r="35" spans="1:3" ht="20.25" customHeight="1" x14ac:dyDescent="0.2">
      <c r="A35" s="34" t="s">
        <v>169</v>
      </c>
      <c r="B35" s="20">
        <v>3.2000000000000001E-2</v>
      </c>
      <c r="C35" s="35" t="s">
        <v>170</v>
      </c>
    </row>
    <row r="36" spans="1:3" ht="16.5" customHeight="1" x14ac:dyDescent="0.2">
      <c r="A36" s="34" t="s">
        <v>171</v>
      </c>
      <c r="B36" s="20">
        <v>8.0000000000000002E-3</v>
      </c>
      <c r="C36" s="35" t="s">
        <v>172</v>
      </c>
    </row>
    <row r="37" spans="1:3" ht="12.75" customHeight="1" x14ac:dyDescent="0.2">
      <c r="A37" s="36" t="s">
        <v>173</v>
      </c>
      <c r="B37" s="37">
        <f>SUM(B33:B36)</f>
        <v>8.2500000000000018E-2</v>
      </c>
      <c r="C37" s="38"/>
    </row>
    <row r="38" spans="1:3" ht="12.75" customHeight="1" x14ac:dyDescent="0.2">
      <c r="A38" s="25" t="s">
        <v>174</v>
      </c>
      <c r="B38" s="26"/>
      <c r="C38" s="27"/>
    </row>
    <row r="39" spans="1:3" ht="12.75" customHeight="1" x14ac:dyDescent="0.2">
      <c r="A39" s="28" t="s">
        <v>175</v>
      </c>
      <c r="B39" s="29"/>
      <c r="C39" s="30"/>
    </row>
    <row r="40" spans="1:3" ht="12.75" customHeight="1" x14ac:dyDescent="0.2">
      <c r="A40" s="28" t="s">
        <v>176</v>
      </c>
      <c r="B40" s="29"/>
      <c r="C40" s="30"/>
    </row>
    <row r="41" spans="1:3" ht="12.75" customHeight="1" x14ac:dyDescent="0.2">
      <c r="A41" s="31" t="s">
        <v>177</v>
      </c>
      <c r="B41" s="39"/>
      <c r="C41" s="40"/>
    </row>
    <row r="42" spans="1:3" ht="12.75" customHeight="1" x14ac:dyDescent="0.2"/>
    <row r="43" spans="1:3" ht="15" customHeight="1" x14ac:dyDescent="0.2">
      <c r="A43" s="187" t="s">
        <v>178</v>
      </c>
      <c r="B43" s="187"/>
      <c r="C43" s="19" t="s">
        <v>129</v>
      </c>
    </row>
    <row r="44" spans="1:3" ht="12.75" customHeight="1" x14ac:dyDescent="0.2">
      <c r="A44" s="41" t="s">
        <v>179</v>
      </c>
      <c r="B44" s="20">
        <v>9.8000000000000004E-2</v>
      </c>
      <c r="C44" s="42" t="s">
        <v>180</v>
      </c>
    </row>
    <row r="45" spans="1:3" ht="12.75" customHeight="1" x14ac:dyDescent="0.2">
      <c r="A45" s="43" t="s">
        <v>76</v>
      </c>
      <c r="B45" s="24">
        <f>B44</f>
        <v>9.8000000000000004E-2</v>
      </c>
      <c r="C45" s="44"/>
    </row>
    <row r="46" spans="1:3" ht="12.75" customHeight="1" x14ac:dyDescent="0.2"/>
    <row r="47" spans="1:3" ht="15" customHeight="1" x14ac:dyDescent="0.2">
      <c r="A47" s="187" t="s">
        <v>181</v>
      </c>
      <c r="B47" s="187"/>
      <c r="C47" s="19" t="s">
        <v>129</v>
      </c>
    </row>
    <row r="48" spans="1:3" ht="12.75" customHeight="1" x14ac:dyDescent="0.2">
      <c r="A48" s="41" t="s">
        <v>182</v>
      </c>
      <c r="B48" s="20">
        <v>3.04E-2</v>
      </c>
      <c r="C48" s="42" t="s">
        <v>183</v>
      </c>
    </row>
    <row r="49" spans="1:3" ht="12.75" customHeight="1" x14ac:dyDescent="0.2">
      <c r="A49" s="43" t="s">
        <v>80</v>
      </c>
      <c r="B49" s="24">
        <f>B48</f>
        <v>3.04E-2</v>
      </c>
      <c r="C49" s="44"/>
    </row>
    <row r="50" spans="1:3" ht="12.75" customHeight="1" x14ac:dyDescent="0.2"/>
    <row r="51" spans="1:3" ht="12.75" customHeight="1" x14ac:dyDescent="0.2"/>
    <row r="52" spans="1:3" ht="12.75" customHeight="1" x14ac:dyDescent="0.2"/>
    <row r="53" spans="1:3" ht="12.75" customHeight="1" x14ac:dyDescent="0.2"/>
    <row r="54" spans="1:3" ht="12.75" customHeight="1" x14ac:dyDescent="0.2"/>
    <row r="55" spans="1:3" ht="12.75" customHeight="1" x14ac:dyDescent="0.2"/>
    <row r="56" spans="1:3" ht="12.75" customHeight="1" x14ac:dyDescent="0.2"/>
    <row r="57" spans="1:3" ht="12.75" customHeight="1" x14ac:dyDescent="0.2"/>
    <row r="58" spans="1:3" ht="12.75" customHeight="1" x14ac:dyDescent="0.2"/>
    <row r="59" spans="1:3" ht="12.75" customHeight="1" x14ac:dyDescent="0.2"/>
    <row r="60" spans="1:3" ht="12.75" customHeight="1" x14ac:dyDescent="0.2"/>
    <row r="61" spans="1:3" ht="12.75" customHeight="1" x14ac:dyDescent="0.2"/>
    <row r="62" spans="1:3" ht="12.75" customHeight="1" x14ac:dyDescent="0.2"/>
    <row r="63" spans="1:3" ht="12.75" customHeight="1" x14ac:dyDescent="0.2"/>
    <row r="64" spans="1: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7">
    <mergeCell ref="A43:B43"/>
    <mergeCell ref="A47:B47"/>
    <mergeCell ref="A1:C1"/>
    <mergeCell ref="A2:C2"/>
    <mergeCell ref="A3:B3"/>
    <mergeCell ref="A14:B14"/>
    <mergeCell ref="A32:B32"/>
  </mergeCells>
  <pageMargins left="0.7" right="0.7" top="0.75" bottom="0.75" header="0.51180555555555496" footer="0.51180555555555496"/>
  <pageSetup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"/>
  <sheetViews>
    <sheetView workbookViewId="0">
      <selection activeCell="H6" sqref="H6"/>
    </sheetView>
  </sheetViews>
  <sheetFormatPr defaultRowHeight="12.75" x14ac:dyDescent="0.2"/>
  <cols>
    <col min="1" max="1" width="16.7109375" customWidth="1"/>
    <col min="2" max="2" width="14.140625" customWidth="1"/>
    <col min="3" max="3" width="13.5703125" bestFit="1" customWidth="1"/>
    <col min="4" max="4" width="12.5703125" customWidth="1"/>
    <col min="5" max="5" width="13.28515625" customWidth="1"/>
  </cols>
  <sheetData>
    <row r="2" spans="1:5" x14ac:dyDescent="0.2">
      <c r="A2" s="162" t="s">
        <v>123</v>
      </c>
      <c r="B2" s="162" t="s">
        <v>124</v>
      </c>
      <c r="C2" s="162" t="s">
        <v>125</v>
      </c>
      <c r="D2" s="162" t="s">
        <v>126</v>
      </c>
      <c r="E2" s="162" t="s">
        <v>127</v>
      </c>
    </row>
    <row r="3" spans="1:5" x14ac:dyDescent="0.2">
      <c r="A3" s="160" t="s">
        <v>128</v>
      </c>
      <c r="B3" s="161">
        <f>Remuneração!B2</f>
        <v>5451.69</v>
      </c>
      <c r="C3" s="161">
        <f>B3*6%</f>
        <v>327.10139999999996</v>
      </c>
      <c r="D3" s="161">
        <f>22*2*4</f>
        <v>176</v>
      </c>
      <c r="E3" s="161">
        <f>D3-C3</f>
        <v>-151.10139999999996</v>
      </c>
    </row>
    <row r="4" spans="1:5" x14ac:dyDescent="0.2">
      <c r="A4" s="160" t="s">
        <v>12</v>
      </c>
      <c r="B4" s="161">
        <f>Remuneração!B3</f>
        <v>2853.24</v>
      </c>
      <c r="C4" s="161">
        <f>B4*6%</f>
        <v>171.19439999999997</v>
      </c>
      <c r="D4" s="161">
        <f>22*2*4</f>
        <v>176</v>
      </c>
      <c r="E4" s="161">
        <f t="shared" ref="E4" si="0">D4-C4</f>
        <v>4.8056000000000267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d30e4-3f5a-46a0-bda0-4ea3c664d719">
      <Terms xmlns="http://schemas.microsoft.com/office/infopath/2007/PartnerControls"/>
    </lcf76f155ced4ddcb4097134ff3c332f>
    <TaxCatchAll xmlns="e611363a-5893-4c1e-b150-8d94919852b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4995040577204FB1A58375EB8B4906" ma:contentTypeVersion="16" ma:contentTypeDescription="Crie um novo documento." ma:contentTypeScope="" ma:versionID="c02ef32df1b59c7a6ec53a4ab49b98b8">
  <xsd:schema xmlns:xsd="http://www.w3.org/2001/XMLSchema" xmlns:xs="http://www.w3.org/2001/XMLSchema" xmlns:p="http://schemas.microsoft.com/office/2006/metadata/properties" xmlns:ns2="27ad30e4-3f5a-46a0-bda0-4ea3c664d719" xmlns:ns3="e611363a-5893-4c1e-b150-8d94919852b7" targetNamespace="http://schemas.microsoft.com/office/2006/metadata/properties" ma:root="true" ma:fieldsID="08337304240a9fb164e7f21adb8b9a30" ns2:_="" ns3:_="">
    <xsd:import namespace="27ad30e4-3f5a-46a0-bda0-4ea3c664d719"/>
    <xsd:import namespace="e611363a-5893-4c1e-b150-8d94919852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d30e4-3f5a-46a0-bda0-4ea3c664d7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6eb132e5-4297-4b65-8413-9047d39a10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1363a-5893-4c1e-b150-8d94919852b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8225ac2-1155-47f2-9620-4e12f7f78219}" ma:internalName="TaxCatchAll" ma:showField="CatchAllData" ma:web="e611363a-5893-4c1e-b150-8d94919852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58E85C-41C3-41D1-BF5D-28761C147103}">
  <ds:schemaRefs>
    <ds:schemaRef ds:uri="http://schemas.microsoft.com/office/2006/metadata/properties"/>
    <ds:schemaRef ds:uri="http://schemas.microsoft.com/office/2006/documentManagement/types"/>
    <ds:schemaRef ds:uri="27ad30e4-3f5a-46a0-bda0-4ea3c664d719"/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e611363a-5893-4c1e-b150-8d94919852b7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DCB381-72FC-4585-A4B5-56D33EE0D2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d30e4-3f5a-46a0-bda0-4ea3c664d719"/>
    <ds:schemaRef ds:uri="e611363a-5893-4c1e-b150-8d9491985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30237E-E329-4812-B999-F429D7C03C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TOTAL ANUAL DA PROPOSTA</vt:lpstr>
      <vt:lpstr>Assistente Social - Sem Vale</vt:lpstr>
      <vt:lpstr>Pedagogo</vt:lpstr>
      <vt:lpstr>Remuneração</vt:lpstr>
      <vt:lpstr>MEM. ENCARG. SOCIAIS</vt:lpstr>
      <vt:lpstr>Vale Transporte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Vieira de Santana</dc:creator>
  <cp:keywords/>
  <dc:description/>
  <cp:lastModifiedBy>THIAGO NOGUEIRA DE SOUSA MARTINS ALMEIDA</cp:lastModifiedBy>
  <cp:revision>1</cp:revision>
  <dcterms:created xsi:type="dcterms:W3CDTF">2018-05-29T15:01:17Z</dcterms:created>
  <dcterms:modified xsi:type="dcterms:W3CDTF">2023-05-15T15:49:33Z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0x0101007D4995040577204FB1A58375EB8B4906</vt:lpwstr>
  </property>
  <property fmtid="{D5CDD505-2E9C-101B-9397-08002B2CF9AE}" pid="3" name="MediaServiceImageTags">
    <vt:lpwstr/>
  </property>
</Properties>
</file>